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財政課事業別\予算担当\(国)財政状況の公表\財政状況資料集(Ｈ22決算～)\R5決算\１回目（通常分）\05_確認事項\02_回答\"/>
    </mc:Choice>
  </mc:AlternateContent>
  <xr:revisionPtr revIDLastSave="0" documentId="13_ncr:1_{8A524B17-AAEB-421C-8350-75224876863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BW40" i="10" s="1"/>
  <c r="BW41" i="10" s="1"/>
  <c r="BE34" i="10"/>
  <c r="C34" i="10"/>
  <c r="U34" i="10" s="1"/>
  <c r="U35" i="10" s="1"/>
  <c r="U36" i="10" s="1"/>
  <c r="U37" i="10" s="1"/>
  <c r="CO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<sst xmlns="http://schemas.openxmlformats.org/spreadsheetml/2006/main" count="1099" uniqueCount="560">
  <si>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</si>
  <si>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</si>
  <si>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</si>
  <si>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</si>
  <si>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</si>
  <si>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</si>
  <si>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</si>
  <si>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</si>
  <si>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</si>
  <si>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</si>
  <si>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</si>
  <si>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</si>
  <si>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</si>
  <si>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</si>
  <si>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</si>
  <si>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</si>
  <si>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</si>
  <si>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</si>
  <si>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</si>
  <si>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</si>
  <si>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</si>
  <si>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</si>
  <si>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</si>
  <si>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</si>
  <si>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</si>
  <si>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</si>
  <si>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</si>
  <si>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</si>
  <si>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</si>
  <si>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</si>
  <si>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</si>
  <si>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</si>
  <si>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</si>
  <si>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</si>
  <si>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</si>
  <si>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</si>
  <si>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</si>
  <si>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</si>
  <si>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</si>
  <si>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</si>
  <si>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</si>
  <si>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</si>
  <si>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</si>
  <si>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</si>
  <si>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</si>
  <si>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</si>
  <si>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</si>
  <si>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</si>
  <si>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</si>
  <si>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</si>
  <si>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</si>
  <si>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</si>
  <si>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</si>
  <si>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</si>
  <si>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</si>
  <si>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</si>
  <si>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</si>
  <si>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</si>
  <si>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</si>
  <si>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</si>
  <si>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</si>
  <si>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</si>
  <si>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</si>
  <si>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</si>
  <si>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</si>
  <si>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</si>
  <si>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</si>
  <si>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</si>
  <si>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</si>
  <si>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</si>
  <si>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</si>
  <si>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</si>
  <si>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</si>
  <si>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</si>
  <si>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</si>
  <si>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</si>
  <si>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</si>
  <si>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</si>
  <si>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</si>
  <si>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</si>
  <si>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</si>
  <si>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</si>
  <si>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</si>
  <si>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</si>
  <si>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</si>
  <si>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</si>
  <si>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</si>
  <si>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</si>
  <si>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</si>
  <si>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</si>
  <si>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</si>
  <si>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</si>
  <si>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</si>
  <si>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</si>
  <si>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</si>
  <si>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</si>
  <si>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</si>
  <si>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</si>
  <si>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</si>
  <si>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</si>
  <si>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</si>
  <si>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</si>
  <si>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</si>
  <si>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</si>
  <si>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</si>
  <si>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</si>
  <si>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</si>
  <si>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</si>
  <si>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</si>
  <si>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</si>
  <si>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</si>
  <si>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</si>
  <si>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</si>
  <si>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</si>
  <si>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</si>
  <si>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</si>
  <si>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</si>
  <si>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</si>
  <si>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</si>
  <si>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</si>
  <si>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</si>
  <si>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</si>
  <si>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</si>
  <si>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</si>
  <si>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</si>
  <si>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</si>
  <si>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</si>
  <si>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</si>
  <si>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</si>
  <si>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</si>
  <si>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</si>
  <si>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</si>
  <si>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</si>
  <si>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</si>
  <si>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</si>
  <si>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</si>
  <si>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</si>
  <si>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</si>
  <si>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</si>
  <si>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</si>
  <si>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</si>
  <si>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</si>
  <si>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</si>
  <si>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</si>
  <si>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</si>
  <si>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</si>
  <si>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</si>
  <si>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</si>
  <si>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</si>
  <si>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</si>
  <si>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</si>
  <si>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</si>
  <si>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</si>
  <si>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</si>
  <si>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</si>
  <si>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</si>
  <si>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</si>
  <si>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</si>
  <si>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</si>
  <si>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</si>
  <si>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</si>
  <si>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</si>
  <si>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</si>
  <si>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</si>
  <si>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</si>
  <si>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</si>
  <si>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</si>
  <si>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</si>
  <si>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</si>
  <si>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</si>
  <si>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</si>
  <si>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</si>
  <si>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</si>
  <si>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</si>
  <si>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</si>
  <si>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</si>
  <si>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</si>
  <si>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</si>
  <si>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</si>
  <si>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</si>
  <si>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</si>
  <si>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</si>
  <si>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</si>
  <si>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</si>
  <si>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</si>
  <si>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</si>
  <si>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</si>
  <si>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</si>
  <si>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</si>
  <si>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</si>
  <si>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</si>
  <si>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</si>
  <si>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</si>
  <si>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</si>
  <si>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</si>
  <si>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</si>
  <si>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</si>
  <si>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</si>
  <si>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</si>
  <si>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</si>
  <si>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</si>
  <si>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</si>
  <si>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</si>
  <si>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東京都西東京市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</si>
  <si>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</si>
  <si>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</si>
  <si>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</si>
  <si>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</si>
  <si>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</si>
  <si>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</si>
  <si>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</si>
  <si>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</si>
  <si>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</si>
  <si>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</si>
  <si>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</si>
  <si>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</si>
  <si>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</si>
  <si>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</si>
  <si>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</si>
  <si>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</si>
  <si>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</si>
  <si>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</si>
  <si>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</si>
  <si>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</si>
  <si>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</si>
  <si>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</si>
  <si>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</si>
  <si>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</si>
  <si>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</si>
  <si>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</si>
  <si>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</si>
  <si>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</si>
  <si>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</si>
  <si>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</si>
  <si>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</si>
  <si>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</si>
  <si>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</si>
  <si>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</si>
  <si>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</si>
  <si>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</si>
  <si>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</si>
  <si>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</si>
  <si>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</si>
  <si>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</si>
  <si>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</si>
  <si>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</si>
  <si>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</si>
  <si>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</si>
  <si>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</si>
  <si>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</si>
  <si>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</si>
  <si>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</si>
  <si>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</si>
  <si>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</si>
  <si>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</si>
  <si>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</si>
  <si>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</si>
  <si>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</si>
  <si>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</si>
  <si>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</si>
  <si>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</si>
  <si>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</si>
  <si>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</si>
  <si>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</si>
  <si>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</si>
  <si>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</si>
  <si>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</si>
  <si>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</si>
  <si>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</si>
  <si>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</si>
  <si>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</si>
  <si>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</si>
  <si>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</si>
  <si>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</si>
  <si>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</si>
  <si>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</si>
  <si>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</si>
  <si>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</si>
  <si>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</si>
  <si>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</si>
  <si>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</si>
  <si>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</si>
  <si>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</si>
  <si>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</si>
  <si>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</si>
  <si>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</si>
  <si>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</si>
  <si>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</si>
  <si>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</si>
  <si>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</si>
  <si>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</si>
  <si>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</si>
  <si>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</si>
  <si>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</si>
  <si>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</si>
  <si>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</si>
  <si>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</si>
  <si>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</si>
  <si>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</si>
  <si>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</si>
  <si>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</si>
  <si>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</si>
  <si>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</si>
  <si>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</si>
  <si>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</si>
  <si>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</si>
  <si>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</si>
  <si>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</si>
  <si>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</si>
  <si>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</si>
  <si>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</si>
  <si>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</si>
  <si>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</si>
  <si>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</si>
  <si>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</si>
  <si>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</si>
  <si>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</si>
  <si>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</si>
  <si>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</si>
  <si>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</si>
  <si>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</si>
  <si>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</si>
  <si>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</si>
  <si>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</si>
  <si>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</si>
  <si>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</si>
  <si>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</si>
  <si>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</si>
  <si>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</si>
  <si>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</si>
  <si>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</si>
  <si>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</si>
  <si>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</si>
  <si>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</si>
  <si>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</si>
  <si>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</si>
  <si>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</si>
  <si>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</si>
  <si>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</si>
  <si>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</si>
  <si>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</si>
  <si>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</si>
  <si>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</si>
  <si>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</si>
  <si>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</si>
  <si>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</si>
  <si>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</si>
  <si>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</si>
  <si>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</si>
  <si>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</si>
  <si>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</si>
  <si>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</si>
  <si>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</si>
  <si>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</si>
  <si>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東京都西東京市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</si>
  <si>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</si>
  <si>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</si>
  <si>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</si>
  <si>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</si>
  <si>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</si>
  <si>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</si>
  <si>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</si>
  <si>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</si>
  <si>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</si>
  <si>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</si>
  <si>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</si>
  <si>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</si>
  <si>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</si>
  <si>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</si>
  <si>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</si>
  <si>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</si>
  <si>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</si>
  <si>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</si>
  <si>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</si>
  <si>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</si>
  <si>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</si>
  <si>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</si>
  <si>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</si>
  <si>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</si>
  <si>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</si>
  <si>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</si>
  <si>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</si>
  <si>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</si>
  <si>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</si>
  <si>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</si>
  <si>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</si>
  <si>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</si>
  <si>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</si>
  <si>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</si>
  <si>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</si>
  <si>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</si>
  <si>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</si>
  <si>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</si>
  <si>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</si>
  <si>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</si>
  <si>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</si>
  <si>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</si>
  <si>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</si>
  <si>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</si>
  <si>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</si>
  <si>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</si>
  <si>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</si>
  <si>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</si>
  <si>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</si>
  <si>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</si>
  <si>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</si>
  <si>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</si>
  <si>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</si>
  <si>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</si>
  <si>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</si>
  <si>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</si>
  <si>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</si>
  <si>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</si>
  <si>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</si>
  <si>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</si>
  <si>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</si>
  <si>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</si>
  <si>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</si>
  <si>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</si>
  <si>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</si>
  <si>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</si>
  <si>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</si>
  <si>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</si>
  <si>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</si>
  <si>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</si>
  <si>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</si>
  <si>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</si>
  <si>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</si>
  <si>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</si>
  <si>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</si>
  <si>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</si>
  <si>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</si>
  <si>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</si>
  <si>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</si>
  <si>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</si>
  <si>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</si>
  <si>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</si>
  <si>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</si>
  <si>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</si>
  <si>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</si>
  <si>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</si>
  <si>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</si>
  <si>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</si>
  <si>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</si>
  <si>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</si>
  <si>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</si>
  <si>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</si>
  <si>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</si>
  <si>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</si>
  <si>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</si>
  <si>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</si>
  <si>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</si>
  <si>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</si>
  <si>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</si>
  <si>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</si>
  <si>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</si>
  <si>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</si>
  <si>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</si>
  <si>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</si>
  <si>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</si>
  <si>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</si>
  <si>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</si>
  <si>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</si>
  <si>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</si>
  <si>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</si>
  <si>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</si>
  <si>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</si>
  <si>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</si>
  <si>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</si>
  <si>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</si>
  <si>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</si>
  <si>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</si>
  <si>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</si>
  <si>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</si>
  <si>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</si>
  <si>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</si>
  <si>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</si>
  <si>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</si>
  <si>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</si>
  <si>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</si>
  <si>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</si>
  <si>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</si>
  <si>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</si>
  <si>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</si>
  <si>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</si>
  <si>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</si>
  <si>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</si>
  <si>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</si>
  <si>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</si>
  <si>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</si>
  <si>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</si>
  <si>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</si>
  <si>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</si>
  <si>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</si>
  <si>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</si>
  <si>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</si>
  <si>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</si>
  <si>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</si>
  <si>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</si>
  <si>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</si>
  <si>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</si>
  <si>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</si>
  <si>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</si>
  <si>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</si>
  <si>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</si>
  <si>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</si>
  <si>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</si>
  <si>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</si>
  <si>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</si>
  <si>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</si>
  <si>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</si>
  <si>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</si>
  <si>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</si>
  <si>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</si>
  <si>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</si>
  <si>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</si>
  <si>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</si>
  <si>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</si>
  <si>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</si>
  <si>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</si>
  <si>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</si>
  <si>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</si>
  <si>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</si>
  <si>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</si>
  <si>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</si>
  <si>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</si>
  <si>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</si>
  <si>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</si>
  <si>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</si>
  <si>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0.43</t>
  </si>
  <si>
    <t>▲ 1.13</t>
  </si>
  <si>
    <t>一般会計</t>
  </si>
  <si>
    <t>下水道事業会計</t>
  </si>
  <si>
    <t>介護保険特別会計</t>
  </si>
  <si>
    <t>国民健康保険特別会計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</si>
  <si>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</si>
  <si>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</si>
  <si>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</si>
  <si>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</si>
  <si>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</si>
  <si>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</si>
  <si>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</si>
  <si>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</si>
  <si>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</si>
  <si>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西東京市土地開発公社</t>
    <phoneticPr fontId="2"/>
  </si>
  <si>
    <t>〇</t>
    <phoneticPr fontId="2"/>
  </si>
  <si>
    <t>－</t>
  </si>
  <si>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</si>
  <si>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</si>
  <si>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</si>
  <si>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</si>
  <si>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</si>
  <si>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</si>
  <si>
    <t>東京都後期高齢者医療広域連合（一般会計）</t>
  </si>
  <si>
    <t>東京都後期高齢者医療広域連合（後期高齢者医療特別会計）</t>
  </si>
  <si>
    <t>都市計画事業基金</t>
    <phoneticPr fontId="5"/>
  </si>
  <si>
    <t>まちづくり整備基金</t>
    <phoneticPr fontId="2"/>
  </si>
  <si>
    <t>みどり基金</t>
    <phoneticPr fontId="2"/>
  </si>
  <si>
    <t>地域福祉基金</t>
    <phoneticPr fontId="2"/>
  </si>
  <si>
    <t>庁舎整備基金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</si>
</sst>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0D0-406D-879C-14BED203B9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18434</c:v>
                </c:pt>
                <c:pt idx="1">
                  <c:v>32384</c:v>
                </c:pt>
                <c:pt idx="2">
                  <c:v>19295</c:v>
                </c:pt>
                <c:pt idx="3">
                  <c:v>24571</c:v>
                </c:pt>
                <c:pt idx="4">
                  <c:v>22456</c:v>
                </c:pt>
              </c:numCache>
            </c:numRef>
          </c:val>
          <c:smooth val="0"/>
          <c:extLst>
            <c:ext xmlns:c16="http://schemas.microsoft.com/office/drawing/2014/chart" uri="{C3380CC4-5D6E-409C-BE32-E72D297353CC}">
              <c16:uniqueId val="{00000001-30D0-406D-879C-14BED203B9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4.68</c:v>
                </c:pt>
                <c:pt idx="2">
                  <c:v>9.07</c:v>
                </c:pt>
                <c:pt idx="3">
                  <c:v>7.6</c:v>
                </c:pt>
                <c:pt idx="4">
                  <c:v>6.74</c:v>
                </c:pt>
              </c:numCache>
            </c:numRef>
          </c:val>
          <c:extLst>
            <c:ext xmlns:c16="http://schemas.microsoft.com/office/drawing/2014/chart" uri="{C3380CC4-5D6E-409C-BE32-E72D297353CC}">
              <c16:uniqueId val="{00000000-19DF-4E35-BDFA-4CF63E182E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7.82</c:v>
                </c:pt>
                <c:pt idx="1">
                  <c:v>8.4700000000000006</c:v>
                </c:pt>
                <c:pt idx="2">
                  <c:v>9.31</c:v>
                </c:pt>
                <c:pt idx="3">
                  <c:v>10.8</c:v>
                </c:pt>
                <c:pt idx="4">
                  <c:v>10.07</c:v>
                </c:pt>
              </c:numCache>
            </c:numRef>
          </c:val>
          <c:extLst>
            <c:ext xmlns:c16="http://schemas.microsoft.com/office/drawing/2014/chart" uri="{C3380CC4-5D6E-409C-BE32-E72D297353CC}">
              <c16:uniqueId val="{00000001-19DF-4E35-BDFA-4CF63E182E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c:v>
                </c:pt>
                <c:pt idx="2">
                  <c:v>5.92</c:v>
                </c:pt>
                <c:pt idx="3">
                  <c:v>-0.43</c:v>
                </c:pt>
                <c:pt idx="4">
                  <c:v>-1.1299999999999999</c:v>
                </c:pt>
              </c:numCache>
            </c:numRef>
          </c:val>
          <c:smooth val="0"/>
          <c:extLst>
            <c:ext xmlns:c16="http://schemas.microsoft.com/office/drawing/2014/chart" uri="{C3380CC4-5D6E-409C-BE32-E72D297353CC}">
              <c16:uniqueId val="{00000002-19DF-4E35-BDFA-4CF63E182E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99-4066-87DC-C8E56EE8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99-4066-87DC-C8E56EE869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99-4066-87DC-C8E56EE869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99-4066-87DC-C8E56EE869B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4-D299-4066-87DC-C8E56EE869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0.05</c:v>
                </c:pt>
                <c:pt idx="4">
                  <c:v>#N/A</c:v>
                </c:pt>
                <c:pt idx="5">
                  <c:v>0.06</c:v>
                </c:pt>
                <c:pt idx="6">
                  <c:v>#N/A</c:v>
                </c:pt>
                <c:pt idx="7">
                  <c:v>0.09</c:v>
                </c:pt>
                <c:pt idx="8">
                  <c:v>#N/A</c:v>
                </c:pt>
                <c:pt idx="9">
                  <c:v>0.1</c:v>
                </c:pt>
              </c:numCache>
            </c:numRef>
          </c:val>
          <c:extLst>
            <c:ext xmlns:c16="http://schemas.microsoft.com/office/drawing/2014/chart" uri="{C3380CC4-5D6E-409C-BE32-E72D297353CC}">
              <c16:uniqueId val="{00000005-D299-4066-87DC-C8E56EE869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0.69</c:v>
                </c:pt>
                <c:pt idx="4">
                  <c:v>#N/A</c:v>
                </c:pt>
                <c:pt idx="5">
                  <c:v>0.89</c:v>
                </c:pt>
                <c:pt idx="6">
                  <c:v>#N/A</c:v>
                </c:pt>
                <c:pt idx="7">
                  <c:v>0.64</c:v>
                </c:pt>
                <c:pt idx="8">
                  <c:v>#N/A</c:v>
                </c:pt>
                <c:pt idx="9">
                  <c:v>0.54</c:v>
                </c:pt>
              </c:numCache>
            </c:numRef>
          </c:val>
          <c:extLst>
            <c:ext xmlns:c16="http://schemas.microsoft.com/office/drawing/2014/chart" uri="{C3380CC4-5D6E-409C-BE32-E72D297353CC}">
              <c16:uniqueId val="{00000006-D299-4066-87DC-C8E56EE869B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1.61</c:v>
                </c:pt>
                <c:pt idx="4">
                  <c:v>#N/A</c:v>
                </c:pt>
                <c:pt idx="5">
                  <c:v>1.65</c:v>
                </c:pt>
                <c:pt idx="6">
                  <c:v>#N/A</c:v>
                </c:pt>
                <c:pt idx="7">
                  <c:v>1.26</c:v>
                </c:pt>
                <c:pt idx="8">
                  <c:v>#N/A</c:v>
                </c:pt>
                <c:pt idx="9">
                  <c:v>0.79</c:v>
                </c:pt>
              </c:numCache>
            </c:numRef>
          </c:val>
          <c:extLst>
            <c:ext xmlns:c16="http://schemas.microsoft.com/office/drawing/2014/chart" uri="{C3380CC4-5D6E-409C-BE32-E72D297353CC}">
              <c16:uniqueId val="{00000007-D299-4066-87DC-C8E56EE869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0.68</c:v>
                </c:pt>
                <c:pt idx="2">
                  <c:v>#N/A</c:v>
                </c:pt>
                <c:pt idx="3">
                  <c:v>1.21</c:v>
                </c:pt>
                <c:pt idx="4">
                  <c:v>#N/A</c:v>
                </c:pt>
                <c:pt idx="5">
                  <c:v>1.5</c:v>
                </c:pt>
                <c:pt idx="6">
                  <c:v>#N/A</c:v>
                </c:pt>
                <c:pt idx="7">
                  <c:v>1.97</c:v>
                </c:pt>
                <c:pt idx="8">
                  <c:v>#N/A</c:v>
                </c:pt>
                <c:pt idx="9">
                  <c:v>2.57</c:v>
                </c:pt>
              </c:numCache>
            </c:numRef>
          </c:val>
          <c:extLst>
            <c:ext xmlns:c16="http://schemas.microsoft.com/office/drawing/2014/chart" uri="{C3380CC4-5D6E-409C-BE32-E72D297353CC}">
              <c16:uniqueId val="{00000008-D299-4066-87DC-C8E56EE8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3.64</c:v>
                </c:pt>
                <c:pt idx="2">
                  <c:v>#N/A</c:v>
                </c:pt>
                <c:pt idx="3">
                  <c:v>4.68</c:v>
                </c:pt>
                <c:pt idx="4">
                  <c:v>#N/A</c:v>
                </c:pt>
                <c:pt idx="5">
                  <c:v>9.07</c:v>
                </c:pt>
                <c:pt idx="6">
                  <c:v>#N/A</c:v>
                </c:pt>
                <c:pt idx="7">
                  <c:v>7.59</c:v>
                </c:pt>
                <c:pt idx="8">
                  <c:v>#N/A</c:v>
                </c:pt>
                <c:pt idx="9">
                  <c:v>6.74</c:v>
                </c:pt>
              </c:numCache>
            </c:numRef>
          </c:val>
          <c:extLst>
            <c:ext xmlns:c16="http://schemas.microsoft.com/office/drawing/2014/chart" uri="{C3380CC4-5D6E-409C-BE32-E72D297353CC}">
              <c16:uniqueId val="{00000009-D299-4066-87DC-C8E56EE86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4898</c:v>
                </c:pt>
                <c:pt idx="5">
                  <c:v>4433</c:v>
                </c:pt>
                <c:pt idx="8">
                  <c:v>3880</c:v>
                </c:pt>
                <c:pt idx="11">
                  <c:v>3802</c:v>
                </c:pt>
                <c:pt idx="14">
                  <c:v>3751</c:v>
                </c:pt>
              </c:numCache>
            </c:numRef>
          </c:val>
          <c:extLst>
            <c:ext xmlns:c16="http://schemas.microsoft.com/office/drawing/2014/chart" uri="{C3380CC4-5D6E-409C-BE32-E72D297353CC}">
              <c16:uniqueId val="{00000000-B1F9-4536-99AE-F4927144FA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9-4536-99AE-F4927144FA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F9-4536-99AE-F4927144FA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107</c:v>
                </c:pt>
                <c:pt idx="3">
                  <c:v>74</c:v>
                </c:pt>
                <c:pt idx="6">
                  <c:v>40</c:v>
                </c:pt>
                <c:pt idx="9">
                  <c:v>27</c:v>
                </c:pt>
                <c:pt idx="12">
                  <c:v>21</c:v>
                </c:pt>
              </c:numCache>
            </c:numRef>
          </c:val>
          <c:extLst>
            <c:ext xmlns:c16="http://schemas.microsoft.com/office/drawing/2014/chart" uri="{C3380CC4-5D6E-409C-BE32-E72D297353CC}">
              <c16:uniqueId val="{00000003-B1F9-4536-99AE-F4927144FA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95</c:v>
                </c:pt>
                <c:pt idx="6">
                  <c:v>60</c:v>
                </c:pt>
                <c:pt idx="9">
                  <c:v>64</c:v>
                </c:pt>
                <c:pt idx="12">
                  <c:v>60</c:v>
                </c:pt>
              </c:numCache>
            </c:numRef>
          </c:val>
          <c:extLst>
            <c:ext xmlns:c16="http://schemas.microsoft.com/office/drawing/2014/chart" uri="{C3380CC4-5D6E-409C-BE32-E72D297353CC}">
              <c16:uniqueId val="{00000004-B1F9-4536-99AE-F4927144FA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9-4536-99AE-F4927144FA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9-4536-99AE-F4927144FA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5571</c:v>
                </c:pt>
                <c:pt idx="3">
                  <c:v>5068</c:v>
                </c:pt>
                <c:pt idx="6">
                  <c:v>4744</c:v>
                </c:pt>
                <c:pt idx="9">
                  <c:v>4764</c:v>
                </c:pt>
                <c:pt idx="12">
                  <c:v>4715</c:v>
                </c:pt>
              </c:numCache>
            </c:numRef>
          </c:val>
          <c:extLst>
            <c:ext xmlns:c16="http://schemas.microsoft.com/office/drawing/2014/chart" uri="{C3380CC4-5D6E-409C-BE32-E72D297353CC}">
              <c16:uniqueId val="{00000007-B1F9-4536-99AE-F4927144FA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837</c:v>
                </c:pt>
                <c:pt idx="2">
                  <c:v>#N/A</c:v>
                </c:pt>
                <c:pt idx="3">
                  <c:v>#N/A</c:v>
                </c:pt>
                <c:pt idx="4">
                  <c:v>804</c:v>
                </c:pt>
                <c:pt idx="5">
                  <c:v>#N/A</c:v>
                </c:pt>
                <c:pt idx="6">
                  <c:v>#N/A</c:v>
                </c:pt>
                <c:pt idx="7">
                  <c:v>964</c:v>
                </c:pt>
                <c:pt idx="8">
                  <c:v>#N/A</c:v>
                </c:pt>
                <c:pt idx="9">
                  <c:v>#N/A</c:v>
                </c:pt>
                <c:pt idx="10">
                  <c:v>1053</c:v>
                </c:pt>
                <c:pt idx="11">
                  <c:v>#N/A</c:v>
                </c:pt>
                <c:pt idx="12">
                  <c:v>#N/A</c:v>
                </c:pt>
                <c:pt idx="13">
                  <c:v>1045</c:v>
                </c:pt>
                <c:pt idx="14">
                  <c:v>#N/A</c:v>
                </c:pt>
              </c:numCache>
            </c:numRef>
          </c:val>
          <c:smooth val="0"/>
          <c:extLst>
            <c:ext xmlns:c16="http://schemas.microsoft.com/office/drawing/2014/chart" uri="{C3380CC4-5D6E-409C-BE32-E72D297353CC}">
              <c16:uniqueId val="{00000008-B1F9-4536-99AE-F4927144FA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38637</c:v>
                </c:pt>
                <c:pt idx="5">
                  <c:v>38052</c:v>
                </c:pt>
                <c:pt idx="8">
                  <c:v>37667</c:v>
                </c:pt>
                <c:pt idx="11">
                  <c:v>35516</c:v>
                </c:pt>
                <c:pt idx="14">
                  <c:v>33018</c:v>
                </c:pt>
              </c:numCache>
            </c:numRef>
          </c:val>
          <c:extLst>
            <c:ext xmlns:c16="http://schemas.microsoft.com/office/drawing/2014/chart" uri="{C3380CC4-5D6E-409C-BE32-E72D297353CC}">
              <c16:uniqueId val="{00000000-A6CE-4C06-B2BA-17CDC3229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7437</c:v>
                </c:pt>
                <c:pt idx="5">
                  <c:v>6574</c:v>
                </c:pt>
                <c:pt idx="8">
                  <c:v>5844</c:v>
                </c:pt>
                <c:pt idx="11">
                  <c:v>5690</c:v>
                </c:pt>
                <c:pt idx="14">
                  <c:v>5346</c:v>
                </c:pt>
              </c:numCache>
            </c:numRef>
          </c:val>
          <c:extLst>
            <c:ext xmlns:c16="http://schemas.microsoft.com/office/drawing/2014/chart" uri="{C3380CC4-5D6E-409C-BE32-E72D297353CC}">
              <c16:uniqueId val="{00000001-A6CE-4C06-B2BA-17CDC3229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9625</c:v>
                </c:pt>
                <c:pt idx="5">
                  <c:v>11416</c:v>
                </c:pt>
                <c:pt idx="8">
                  <c:v>13777</c:v>
                </c:pt>
                <c:pt idx="11">
                  <c:v>16390</c:v>
                </c:pt>
                <c:pt idx="14">
                  <c:v>17285</c:v>
                </c:pt>
              </c:numCache>
            </c:numRef>
          </c:val>
          <c:extLst>
            <c:ext xmlns:c16="http://schemas.microsoft.com/office/drawing/2014/chart" uri="{C3380CC4-5D6E-409C-BE32-E72D297353CC}">
              <c16:uniqueId val="{00000002-A6CE-4C06-B2BA-17CDC3229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CE-4C06-B2BA-17CDC3229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CE-4C06-B2BA-17CDC3229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E-4C06-B2BA-17CDC3229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6733</c:v>
                </c:pt>
                <c:pt idx="3">
                  <c:v>6644</c:v>
                </c:pt>
                <c:pt idx="6">
                  <c:v>6672</c:v>
                </c:pt>
                <c:pt idx="9">
                  <c:v>6591</c:v>
                </c:pt>
                <c:pt idx="12">
                  <c:v>6770</c:v>
                </c:pt>
              </c:numCache>
            </c:numRef>
          </c:val>
          <c:extLst>
            <c:ext xmlns:c16="http://schemas.microsoft.com/office/drawing/2014/chart" uri="{C3380CC4-5D6E-409C-BE32-E72D297353CC}">
              <c16:uniqueId val="{00000006-A6CE-4C06-B2BA-17CDC3229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414</c:v>
                </c:pt>
                <c:pt idx="3">
                  <c:v>318</c:v>
                </c:pt>
                <c:pt idx="6">
                  <c:v>259</c:v>
                </c:pt>
                <c:pt idx="9">
                  <c:v>225</c:v>
                </c:pt>
                <c:pt idx="12">
                  <c:v>199</c:v>
                </c:pt>
              </c:numCache>
            </c:numRef>
          </c:val>
          <c:extLst>
            <c:ext xmlns:c16="http://schemas.microsoft.com/office/drawing/2014/chart" uri="{C3380CC4-5D6E-409C-BE32-E72D297353CC}">
              <c16:uniqueId val="{00000007-A6CE-4C06-B2BA-17CDC3229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1070</c:v>
                </c:pt>
                <c:pt idx="3">
                  <c:v>881</c:v>
                </c:pt>
                <c:pt idx="6">
                  <c:v>653</c:v>
                </c:pt>
                <c:pt idx="9">
                  <c:v>727</c:v>
                </c:pt>
                <c:pt idx="12">
                  <c:v>716</c:v>
                </c:pt>
              </c:numCache>
            </c:numRef>
          </c:val>
          <c:extLst>
            <c:ext xmlns:c16="http://schemas.microsoft.com/office/drawing/2014/chart" uri="{C3380CC4-5D6E-409C-BE32-E72D297353CC}">
              <c16:uniqueId val="{00000008-A6CE-4C06-B2BA-17CDC3229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245</c:v>
                </c:pt>
                <c:pt idx="3">
                  <c:v>0</c:v>
                </c:pt>
                <c:pt idx="6">
                  <c:v>0</c:v>
                </c:pt>
                <c:pt idx="9">
                  <c:v>0</c:v>
                </c:pt>
                <c:pt idx="12">
                  <c:v>508</c:v>
                </c:pt>
              </c:numCache>
            </c:numRef>
          </c:val>
          <c:extLst>
            <c:ext xmlns:c16="http://schemas.microsoft.com/office/drawing/2014/chart" uri="{C3380CC4-5D6E-409C-BE32-E72D297353CC}">
              <c16:uniqueId val="{00000009-A6CE-4C06-B2BA-17CDC3229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54806</c:v>
                </c:pt>
                <c:pt idx="3">
                  <c:v>55268</c:v>
                </c:pt>
                <c:pt idx="6">
                  <c:v>53052</c:v>
                </c:pt>
                <c:pt idx="9">
                  <c:v>49505</c:v>
                </c:pt>
                <c:pt idx="12">
                  <c:v>45630</c:v>
                </c:pt>
              </c:numCache>
            </c:numRef>
          </c:val>
          <c:extLst>
            <c:ext xmlns:c16="http://schemas.microsoft.com/office/drawing/2014/chart" uri="{C3380CC4-5D6E-409C-BE32-E72D297353CC}">
              <c16:uniqueId val="{0000000A-A6CE-4C06-B2BA-17CDC3229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7571</c:v>
                </c:pt>
                <c:pt idx="2">
                  <c:v>#N/A</c:v>
                </c:pt>
                <c:pt idx="3">
                  <c:v>#N/A</c:v>
                </c:pt>
                <c:pt idx="4">
                  <c:v>7069</c:v>
                </c:pt>
                <c:pt idx="5">
                  <c:v>#N/A</c:v>
                </c:pt>
                <c:pt idx="6">
                  <c:v>#N/A</c:v>
                </c:pt>
                <c:pt idx="7">
                  <c:v>3347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CE-4C06-B2BA-17CDC3229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3913</c:v>
                </c:pt>
                <c:pt idx="1">
                  <c:v>4432</c:v>
                </c:pt>
                <c:pt idx="2">
                  <c:v>4238</c:v>
                </c:pt>
              </c:numCache>
            </c:numRef>
          </c:val>
          <c:extLst>
            <c:ext xmlns:c16="http://schemas.microsoft.com/office/drawing/2014/chart" uri="{C3380CC4-5D6E-409C-BE32-E72D297353CC}">
              <c16:uniqueId val="{00000000-A9E0-42EC-84F2-E597159590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E0-42EC-84F2-E597159590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8152</c:v>
                </c:pt>
                <c:pt idx="1">
                  <c:v>10274</c:v>
                </c:pt>
                <c:pt idx="2">
                  <c:v>11470</c:v>
                </c:pt>
              </c:numCache>
            </c:numRef>
          </c:val>
          <c:extLst>
            <c:ext xmlns:c16="http://schemas.microsoft.com/office/drawing/2014/chart" uri="{C3380CC4-5D6E-409C-BE32-E72D297353CC}">
              <c16:uniqueId val="{00000002-A9E0-42EC-84F2-E597159590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基準財政需要額は、臨時経済対策費や公債費における公害防止事業債が減となったものの、臨時財政対策債の発行可能額の減により、基準財政需要額からの振替額が減となったことや、再算定により臨時財政対策債償還基金費が創設されたことなどから、全体では増となった。一方で、基準財政収入額は、株式等譲渡所得割交付金、固定資産税（土地）などが減となったものの、市民税所得割、地方消費税交付金などが増となったことなどにより、全体では増となっている。 この結果、財政力指数は、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となり、前年度と同率となった。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令和５年度の経常収支比率は、前年度に比べて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分子にあたる経常経費充当一般財源等は、人件費などが減となったものの、扶助費や物件費の増などにより、対前年度比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分母にあたる歳入の経常一般財源等は、前年度に引き続き、臨時財政対策債の全額借入れ抑制を実施したことや、普通交付税の減などがあったものの、地方税、株式等譲渡所得割交付金や法人事業税交付金などの増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％増となった。分子の増加が分母の増加を上回ったため、比率は前年度から上昇した。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ことから、第５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20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648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363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170515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121,666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要因としては物件費について、新型コロナウイルスワクチン接種事業などが減となったためである。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物件費に占める委託料の割合は都内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166267</xdr:rowOff>
    </xdr:from>
    <xdr:to>
      <xdr:col>23</xdr:col>
      <xdr:colOff>133350</xdr:colOff>
      <xdr:row>83</xdr:row>
      <xdr:rowOff>48037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25167"/>
          <a:ext cx="838200" cy="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136922</xdr:rowOff>
    </xdr:from>
    <xdr:to>
      <xdr:col>19</xdr:col>
      <xdr:colOff>133350</xdr:colOff>
      <xdr:row>83</xdr:row>
      <xdr:rowOff>48037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5822"/>
          <a:ext cx="889000" cy="8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11085</xdr:rowOff>
    </xdr:from>
    <xdr:to>
      <xdr:col>15</xdr:col>
      <xdr:colOff>82550</xdr:colOff>
      <xdr:row>82</xdr:row>
      <xdr:rowOff>136922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85"/>
          <a:ext cx="8890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67314</xdr:rowOff>
    </xdr:from>
    <xdr:to>
      <xdr:col>11</xdr:col>
      <xdr:colOff>31750</xdr:colOff>
      <xdr:row>82</xdr:row>
      <xdr:rowOff>11085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4764"/>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115467</xdr:rowOff>
    </xdr:from>
    <xdr:to>
      <xdr:col>23</xdr:col>
      <xdr:colOff>184150</xdr:colOff>
      <xdr:row>83</xdr:row>
      <xdr:rowOff>45617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168687</xdr:rowOff>
    </xdr:from>
    <xdr:to>
      <xdr:col>19</xdr:col>
      <xdr:colOff>184150</xdr:colOff>
      <xdr:row>83</xdr:row>
      <xdr:rowOff>98837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109014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86122</xdr:rowOff>
    </xdr:from>
    <xdr:to>
      <xdr:col>15</xdr:col>
      <xdr:colOff>133350</xdr:colOff>
      <xdr:row>83</xdr:row>
      <xdr:rowOff>16272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26449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131735</xdr:rowOff>
    </xdr:from>
    <xdr:to>
      <xdr:col>11</xdr:col>
      <xdr:colOff>82550</xdr:colOff>
      <xdr:row>82</xdr:row>
      <xdr:rowOff>61885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16514</xdr:rowOff>
    </xdr:from>
    <xdr:to>
      <xdr:col>7</xdr:col>
      <xdr:colOff>31750</xdr:colOff>
      <xdr:row>81</xdr:row>
      <xdr:rowOff>118114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22225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6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令和５年度の人口千人当たりの職員数は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人の増となり類似団体平均との比較では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79647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69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38281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469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38281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503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34834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158931</xdr:rowOff>
    </xdr:from>
    <xdr:to>
      <xdr:col>73</xdr:col>
      <xdr:colOff>44450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実質公債費比率は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令和５年度は、地方債の償還が進んだことで分子が減となったことなどにより、単年度の実質公債費比率が、前年度から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％となった。令和３年度からの３か年平均では、令和２年度（単年度の比率は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）が３か年平均対象外となったことにより、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80131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437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将来負担比率は、充当可能財源等が将来負担額を超過したため、比率は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％、前年度と同水準となり、類似団体平均とも同様の結果となった。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143298</xdr:rowOff>
    </xdr:from>
    <xdr:to>
      <xdr:col>72</xdr:col>
      <xdr:colOff>203200</xdr:colOff>
      <xdr:row>16</xdr:row>
      <xdr:rowOff>19579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43598"/>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19579</xdr:rowOff>
    </xdr:from>
    <xdr:to>
      <xdr:col>68</xdr:col>
      <xdr:colOff>152400</xdr:colOff>
      <xdr:row>16</xdr:row>
      <xdr:rowOff>63817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627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140229</xdr:rowOff>
    </xdr:from>
    <xdr:to>
      <xdr:col>68</xdr:col>
      <xdr:colOff>203200</xdr:colOff>
      <xdr:row>16</xdr:row>
      <xdr:rowOff>70379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7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55156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9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13017</xdr:rowOff>
    </xdr:from>
    <xdr:to>
      <xdr:col>64</xdr:col>
      <xdr:colOff>152400</xdr:colOff>
      <xdr:row>16</xdr:row>
      <xdr:rowOff>114617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99394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これは、分母である歳入の経常一般財源等が、地方税、株式等譲渡所得割交付金や法人事業税交付金の増により増となったことによるものである。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人件費のうち大きな割合を占めている職員給については、今後も定員適正化計画に基づき適正な職員管理を行っていく。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37</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35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37</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物価高騰による委託料などの増などにより各経費が増となったことなど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合併市である本市の特徴として施設数が多いため、維持管理経費が増加し、物件費の増加にもつながっていることから、公共施設の量と質の最適化を図ることなどで、これらの維持管理経費の抑制に努める。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これは、分母である歳入の経常一般財源等が、地方税、株式等譲渡所得割交付金や法人事業税交付金などにより増となったものの、生活保護費や障害関係の経費などが増となったことによるものである。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その他の経常収支比率は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ポイントの増となり、類似団体平均と同水準となる結果となった。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％と大きな割合を占める繰出金は、介護保険特別会計への繰出金で引き続き、増加傾向であり、令和５年度決算では、国民健康保険特別会計繰出金が大幅に増加した。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また、国民健康保険特別会計などに対する財源補てん的な繰出金は、多額であることから、これらも加味した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実質経常収支比率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を第５次行財政改革大綱の評価指標の一つとして引き続き設定し、特別会計の健全化に取り組む。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補助費等の経常収支比率は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11.9</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これは、保育施設への補助金が増えたものの、分母である歳入の経常一般財源等が、地方税、株式等譲渡所得割交付金や法人事業税交付金などにより増となったことによるものである。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また、民間事業者等に対する補助金も増加傾向にあり、第５次行財政改革大綱に基づき、財政支援団体への財政支出の見直しなどに取り組む。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72572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6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61685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38</xdr:row>
      <xdr:rowOff>61685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中学校整備事業などで借り入れた普通債の元金償還が開始するなどの増があったものの、臨時財政対策債の償還が進んだため全体で減となったこと、分母である歳入の経常一般財源等が、地方税、株式等譲渡所得割交付金や法人事業税交付金などにより増となったこと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公債費は、今後は横ばいで推移する見込みであり、引き続き後年度負担を十分考慮した地方債の借入に努め、公債費の抑制を図る。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604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66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136798</xdr:rowOff>
    </xdr:from>
    <xdr:to>
      <xdr:col>15</xdr:col>
      <xdr:colOff>98425</xdr:colOff>
      <xdr:row>77</xdr:row>
      <xdr:rowOff>56787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141695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79466</xdr:rowOff>
    </xdr:from>
    <xdr:to>
      <xdr:col>24</xdr:col>
      <xdr:colOff>76200</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95993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85998</xdr:rowOff>
    </xdr:from>
    <xdr:to>
      <xdr:col>15</xdr:col>
      <xdr:colOff>149225</xdr:colOff>
      <xdr:row>77</xdr:row>
      <xdr:rowOff>16148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26324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及び特別会計への繰出金は、引き続き増加していくことが見込まれるため、第５次行財政改革大綱の評価指標の一つとして経常収支比率を引き続き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79</xdr:row>
      <xdr:rowOff>53521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543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170543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7352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78</xdr:row>
      <xdr:rowOff>137886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735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137886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119743</xdr:rowOff>
    </xdr:from>
    <xdr:to>
      <xdr:col>78</xdr:col>
      <xdr:colOff>120650</xdr:colOff>
      <xdr:row>79</xdr:row>
      <xdr:rowOff>49893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87086</xdr:rowOff>
    </xdr:from>
    <xdr:to>
      <xdr:col>69</xdr:col>
      <xdr:colOff>142875</xdr:colOff>
      <xdr:row>79</xdr:row>
      <xdr:rowOff>17236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2013</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52667</xdr:rowOff>
    </xdr:from>
    <xdr:to>
      <xdr:col>29</xdr:col>
      <xdr:colOff>127000</xdr:colOff>
      <xdr:row>19</xdr:row>
      <xdr:rowOff>108217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7842"/>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108217</xdr:rowOff>
    </xdr:from>
    <xdr:to>
      <xdr:col>26</xdr:col>
      <xdr:colOff>50800</xdr:colOff>
      <xdr:row>19</xdr:row>
      <xdr:rowOff>144297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13392"/>
          <a:ext cx="6985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142430</xdr:rowOff>
    </xdr:from>
    <xdr:to>
      <xdr:col>22</xdr:col>
      <xdr:colOff>114300</xdr:colOff>
      <xdr:row>19</xdr:row>
      <xdr:rowOff>144297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7605"/>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142430</xdr:rowOff>
    </xdr:from>
    <xdr:to>
      <xdr:col>18</xdr:col>
      <xdr:colOff>177800</xdr:colOff>
      <xdr:row>20</xdr:row>
      <xdr:rowOff>31864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1867</xdr:rowOff>
    </xdr:from>
    <xdr:to>
      <xdr:col>29</xdr:col>
      <xdr:colOff>177800</xdr:colOff>
      <xdr:row>19</xdr:row>
      <xdr:rowOff>103467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145394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57417</xdr:rowOff>
    </xdr:from>
    <xdr:to>
      <xdr:col>26</xdr:col>
      <xdr:colOff>101600</xdr:colOff>
      <xdr:row>19</xdr:row>
      <xdr:rowOff>159017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143794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93497</xdr:rowOff>
    </xdr:from>
    <xdr:to>
      <xdr:col>22</xdr:col>
      <xdr:colOff>165100</xdr:colOff>
      <xdr:row>20</xdr:row>
      <xdr:rowOff>23647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91630</xdr:rowOff>
    </xdr:from>
    <xdr:to>
      <xdr:col>19</xdr:col>
      <xdr:colOff>38100</xdr:colOff>
      <xdr:row>20</xdr:row>
      <xdr:rowOff>21780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152514</xdr:rowOff>
    </xdr:from>
    <xdr:to>
      <xdr:col>15</xdr:col>
      <xdr:colOff>101600</xdr:colOff>
      <xdr:row>20</xdr:row>
      <xdr:rowOff>82664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27330</xdr:rowOff>
    </xdr:from>
    <xdr:to>
      <xdr:col>29</xdr:col>
      <xdr:colOff>127000</xdr:colOff>
      <xdr:row>36</xdr:row>
      <xdr:rowOff>28893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80580"/>
          <a:ext cx="647700" cy="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27330</xdr:rowOff>
    </xdr:from>
    <xdr:to>
      <xdr:col>26</xdr:col>
      <xdr:colOff>50800</xdr:colOff>
      <xdr:row>36</xdr:row>
      <xdr:rowOff>43790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0580"/>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43790</xdr:rowOff>
    </xdr:from>
    <xdr:to>
      <xdr:col>22</xdr:col>
      <xdr:colOff>114300</xdr:colOff>
      <xdr:row>36</xdr:row>
      <xdr:rowOff>73660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7040"/>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66840</xdr:rowOff>
    </xdr:from>
    <xdr:to>
      <xdr:col>18</xdr:col>
      <xdr:colOff>177800</xdr:colOff>
      <xdr:row>36</xdr:row>
      <xdr:rowOff>73660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320993</xdr:rowOff>
    </xdr:from>
    <xdr:to>
      <xdr:col>29</xdr:col>
      <xdr:colOff>177800</xdr:colOff>
      <xdr:row>36</xdr:row>
      <xdr:rowOff>79693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319430</xdr:rowOff>
    </xdr:from>
    <xdr:to>
      <xdr:col>26</xdr:col>
      <xdr:colOff>101600</xdr:colOff>
      <xdr:row>36</xdr:row>
      <xdr:rowOff>78130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62907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335890</xdr:rowOff>
    </xdr:from>
    <xdr:to>
      <xdr:col>22</xdr:col>
      <xdr:colOff>165100</xdr:colOff>
      <xdr:row>36</xdr:row>
      <xdr:rowOff>94590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22860</xdr:rowOff>
    </xdr:from>
    <xdr:to>
      <xdr:col>19</xdr:col>
      <xdr:colOff>38100</xdr:colOff>
      <xdr:row>36</xdr:row>
      <xdr:rowOff>124460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109237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16040</xdr:rowOff>
    </xdr:from>
    <xdr:to>
      <xdr:col>15</xdr:col>
      <xdr:colOff>101600</xdr:colOff>
      <xdr:row>36</xdr:row>
      <xdr:rowOff>117640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102417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117335</xdr:rowOff>
    </xdr:from>
    <xdr:to>
      <xdr:col>24</xdr:col>
      <xdr:colOff>63500</xdr:colOff>
      <xdr:row>38</xdr:row>
      <xdr:rowOff>136537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243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117335</xdr:rowOff>
    </xdr:from>
    <xdr:to>
      <xdr:col>19</xdr:col>
      <xdr:colOff>177800</xdr:colOff>
      <xdr:row>39</xdr:row>
      <xdr:rowOff>10655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24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156159</xdr:rowOff>
    </xdr:from>
    <xdr:to>
      <xdr:col>15</xdr:col>
      <xdr:colOff>50800</xdr:colOff>
      <xdr:row>39</xdr:row>
      <xdr:rowOff>10655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1259"/>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156159</xdr:rowOff>
    </xdr:from>
    <xdr:to>
      <xdr:col>10</xdr:col>
      <xdr:colOff>114300</xdr:colOff>
      <xdr:row>39</xdr:row>
      <xdr:rowOff>59842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1259"/>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85737</xdr:rowOff>
    </xdr:from>
    <xdr:to>
      <xdr:col>24</xdr:col>
      <xdr:colOff>114300</xdr:colOff>
      <xdr:row>39</xdr:row>
      <xdr:rowOff>15887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64164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66535</xdr:rowOff>
    </xdr:from>
    <xdr:to>
      <xdr:col>20</xdr:col>
      <xdr:colOff>38100</xdr:colOff>
      <xdr:row>38</xdr:row>
      <xdr:rowOff>168135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131305</xdr:rowOff>
    </xdr:from>
    <xdr:to>
      <xdr:col>15</xdr:col>
      <xdr:colOff>101600</xdr:colOff>
      <xdr:row>39</xdr:row>
      <xdr:rowOff>61455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52582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105359</xdr:rowOff>
    </xdr:from>
    <xdr:to>
      <xdr:col>10</xdr:col>
      <xdr:colOff>165100</xdr:colOff>
      <xdr:row>39</xdr:row>
      <xdr:rowOff>35509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9042</xdr:rowOff>
    </xdr:from>
    <xdr:to>
      <xdr:col>6</xdr:col>
      <xdr:colOff>38100</xdr:colOff>
      <xdr:row>39</xdr:row>
      <xdr:rowOff>110642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101769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78721</xdr:rowOff>
    </xdr:from>
    <xdr:to>
      <xdr:col>24</xdr:col>
      <xdr:colOff>63500</xdr:colOff>
      <xdr:row>56</xdr:row>
      <xdr:rowOff>16218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8471"/>
          <a:ext cx="8382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78721</xdr:rowOff>
    </xdr:from>
    <xdr:to>
      <xdr:col>19</xdr:col>
      <xdr:colOff>177800</xdr:colOff>
      <xdr:row>55</xdr:row>
      <xdr:rowOff>169494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8471"/>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169494</xdr:rowOff>
    </xdr:from>
    <xdr:to>
      <xdr:col>15</xdr:col>
      <xdr:colOff>50800</xdr:colOff>
      <xdr:row>57</xdr:row>
      <xdr:rowOff>4178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244"/>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4178</xdr:rowOff>
    </xdr:from>
    <xdr:to>
      <xdr:col>10</xdr:col>
      <xdr:colOff>114300</xdr:colOff>
      <xdr:row>57</xdr:row>
      <xdr:rowOff>109201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136868</xdr:rowOff>
    </xdr:from>
    <xdr:to>
      <xdr:col>24</xdr:col>
      <xdr:colOff>114300</xdr:colOff>
      <xdr:row>56</xdr:row>
      <xdr:rowOff>67018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159745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27921</xdr:rowOff>
    </xdr:from>
    <xdr:to>
      <xdr:col>20</xdr:col>
      <xdr:colOff>38100</xdr:colOff>
      <xdr:row>55</xdr:row>
      <xdr:rowOff>129521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146048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118694</xdr:rowOff>
    </xdr:from>
    <xdr:to>
      <xdr:col>15</xdr:col>
      <xdr:colOff>101600</xdr:colOff>
      <xdr:row>56</xdr:row>
      <xdr:rowOff>48844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124828</xdr:rowOff>
    </xdr:from>
    <xdr:to>
      <xdr:col>10</xdr:col>
      <xdr:colOff>165100</xdr:colOff>
      <xdr:row>57</xdr:row>
      <xdr:rowOff>54978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58401</xdr:rowOff>
    </xdr:from>
    <xdr:to>
      <xdr:col>6</xdr:col>
      <xdr:colOff>38100</xdr:colOff>
      <xdr:row>57</xdr:row>
      <xdr:rowOff>160001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61061</xdr:rowOff>
    </xdr:from>
    <xdr:to>
      <xdr:col>24</xdr:col>
      <xdr:colOff>63500</xdr:colOff>
      <xdr:row>78</xdr:row>
      <xdr:rowOff>109982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416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109982</xdr:rowOff>
    </xdr:from>
    <xdr:to>
      <xdr:col>19</xdr:col>
      <xdr:colOff>177800</xdr:colOff>
      <xdr:row>78</xdr:row>
      <xdr:rowOff>139700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139700</xdr:rowOff>
    </xdr:from>
    <xdr:to>
      <xdr:col>15</xdr:col>
      <xdr:colOff>50800</xdr:colOff>
      <xdr:row>78</xdr:row>
      <xdr:rowOff>140005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280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138937</xdr:rowOff>
    </xdr:from>
    <xdr:to>
      <xdr:col>10</xdr:col>
      <xdr:colOff>114300</xdr:colOff>
      <xdr:row>78</xdr:row>
      <xdr:rowOff>140005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03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10261</xdr:rowOff>
    </xdr:from>
    <xdr:to>
      <xdr:col>24</xdr:col>
      <xdr:colOff>114300</xdr:colOff>
      <xdr:row>78</xdr:row>
      <xdr:rowOff>111861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59182</xdr:rowOff>
    </xdr:from>
    <xdr:to>
      <xdr:col>20</xdr:col>
      <xdr:colOff>38100</xdr:colOff>
      <xdr:row>78</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89205</xdr:rowOff>
    </xdr:from>
    <xdr:to>
      <xdr:col>10</xdr:col>
      <xdr:colOff>165100</xdr:colOff>
      <xdr:row>79</xdr:row>
      <xdr:rowOff>19355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10482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55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88137</xdr:rowOff>
    </xdr:from>
    <xdr:to>
      <xdr:col>6</xdr:col>
      <xdr:colOff>38100</xdr:colOff>
      <xdr:row>79</xdr:row>
      <xdr:rowOff>18287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101930</xdr:rowOff>
    </xdr:from>
    <xdr:to>
      <xdr:col>24</xdr:col>
      <xdr:colOff>63500</xdr:colOff>
      <xdr:row>97</xdr:row>
      <xdr:rowOff>20079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1130"/>
          <a:ext cx="8382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46101</xdr:rowOff>
    </xdr:from>
    <xdr:to>
      <xdr:col>19</xdr:col>
      <xdr:colOff>177800</xdr:colOff>
      <xdr:row>97</xdr:row>
      <xdr:rowOff>20079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5301"/>
          <a:ext cx="8890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46101</xdr:rowOff>
    </xdr:from>
    <xdr:to>
      <xdr:col>15</xdr:col>
      <xdr:colOff>50800</xdr:colOff>
      <xdr:row>97</xdr:row>
      <xdr:rowOff>149073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5301"/>
          <a:ext cx="8890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149073</xdr:rowOff>
    </xdr:from>
    <xdr:to>
      <xdr:col>10</xdr:col>
      <xdr:colOff>114300</xdr:colOff>
      <xdr:row>98</xdr:row>
      <xdr:rowOff>23622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51130</xdr:rowOff>
    </xdr:from>
    <xdr:to>
      <xdr:col>24</xdr:col>
      <xdr:colOff>114300</xdr:colOff>
      <xdr:row>96</xdr:row>
      <xdr:rowOff>152730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140729</xdr:rowOff>
    </xdr:from>
    <xdr:to>
      <xdr:col>20</xdr:col>
      <xdr:colOff>38100</xdr:colOff>
      <xdr:row>97</xdr:row>
      <xdr:rowOff>70879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62006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9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166751</xdr:rowOff>
    </xdr:from>
    <xdr:to>
      <xdr:col>15</xdr:col>
      <xdr:colOff>101600</xdr:colOff>
      <xdr:row>96</xdr:row>
      <xdr:rowOff>96901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88028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98273</xdr:rowOff>
    </xdr:from>
    <xdr:to>
      <xdr:col>10</xdr:col>
      <xdr:colOff>165100</xdr:colOff>
      <xdr:row>98</xdr:row>
      <xdr:rowOff>28423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44950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144272</xdr:rowOff>
    </xdr:from>
    <xdr:to>
      <xdr:col>6</xdr:col>
      <xdr:colOff>38100</xdr:colOff>
      <xdr:row>98</xdr:row>
      <xdr:rowOff>74422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90949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48848</xdr:rowOff>
    </xdr:from>
    <xdr:to>
      <xdr:col>55</xdr:col>
      <xdr:colOff>0</xdr:colOff>
      <xdr:row>36</xdr:row>
      <xdr:rowOff>72056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1048"/>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48848</xdr:rowOff>
    </xdr:from>
    <xdr:to>
      <xdr:col>50</xdr:col>
      <xdr:colOff>114300</xdr:colOff>
      <xdr:row>36</xdr:row>
      <xdr:rowOff>120977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21048"/>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63859</xdr:rowOff>
    </xdr:from>
    <xdr:to>
      <xdr:col>45</xdr:col>
      <xdr:colOff>177800</xdr:colOff>
      <xdr:row>36</xdr:row>
      <xdr:rowOff>120977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07359"/>
          <a:ext cx="8890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63859</xdr:rowOff>
    </xdr:from>
    <xdr:to>
      <xdr:col>41</xdr:col>
      <xdr:colOff>50800</xdr:colOff>
      <xdr:row>37</xdr:row>
      <xdr:rowOff>10585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21256</xdr:rowOff>
    </xdr:from>
    <xdr:to>
      <xdr:col>55</xdr:col>
      <xdr:colOff>50800</xdr:colOff>
      <xdr:row>36</xdr:row>
      <xdr:rowOff>122856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44133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169498</xdr:rowOff>
    </xdr:from>
    <xdr:to>
      <xdr:col>50</xdr:col>
      <xdr:colOff>165100</xdr:colOff>
      <xdr:row>36</xdr:row>
      <xdr:rowOff>99648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116175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70177</xdr:rowOff>
    </xdr:from>
    <xdr:to>
      <xdr:col>46</xdr:col>
      <xdr:colOff>38100</xdr:colOff>
      <xdr:row>37</xdr:row>
      <xdr:rowOff>327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13059</xdr:rowOff>
    </xdr:from>
    <xdr:to>
      <xdr:col>41</xdr:col>
      <xdr:colOff>101600</xdr:colOff>
      <xdr:row>30</xdr:row>
      <xdr:rowOff>114659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131186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131235</xdr:rowOff>
    </xdr:from>
    <xdr:to>
      <xdr:col>36</xdr:col>
      <xdr:colOff>165100</xdr:colOff>
      <xdr:row>37</xdr:row>
      <xdr:rowOff>61385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128822</xdr:rowOff>
    </xdr:from>
    <xdr:to>
      <xdr:col>55</xdr:col>
      <xdr:colOff>0</xdr:colOff>
      <xdr:row>58</xdr:row>
      <xdr:rowOff>169113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72922"/>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128822</xdr:rowOff>
    </xdr:from>
    <xdr:to>
      <xdr:col>50</xdr:col>
      <xdr:colOff>114300</xdr:colOff>
      <xdr:row>59</xdr:row>
      <xdr:rowOff>57880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2922"/>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151435</xdr:rowOff>
    </xdr:from>
    <xdr:to>
      <xdr:col>45</xdr:col>
      <xdr:colOff>177800</xdr:colOff>
      <xdr:row>59</xdr:row>
      <xdr:rowOff>57880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4085"/>
          <a:ext cx="889000" cy="2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151435</xdr:rowOff>
    </xdr:from>
    <xdr:to>
      <xdr:col>41</xdr:col>
      <xdr:colOff>50800</xdr:colOff>
      <xdr:row>59</xdr:row>
      <xdr:rowOff>74282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4085"/>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118313</xdr:rowOff>
    </xdr:from>
    <xdr:to>
      <xdr:col>55</xdr:col>
      <xdr:colOff>50800</xdr:colOff>
      <xdr:row>59</xdr:row>
      <xdr:rowOff>48463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33240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78022</xdr:rowOff>
    </xdr:from>
    <xdr:to>
      <xdr:col>50</xdr:col>
      <xdr:colOff>165100</xdr:colOff>
      <xdr:row>59</xdr:row>
      <xdr:rowOff>8172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7080</xdr:rowOff>
    </xdr:from>
    <xdr:to>
      <xdr:col>46</xdr:col>
      <xdr:colOff>38100</xdr:colOff>
      <xdr:row>59</xdr:row>
      <xdr:rowOff>108680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1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99807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2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100635</xdr:rowOff>
    </xdr:from>
    <xdr:to>
      <xdr:col>41</xdr:col>
      <xdr:colOff>101600</xdr:colOff>
      <xdr:row>58</xdr:row>
      <xdr:rowOff>30785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23482</xdr:rowOff>
    </xdr:from>
    <xdr:to>
      <xdr:col>36</xdr:col>
      <xdr:colOff>165100</xdr:colOff>
      <xdr:row>59</xdr:row>
      <xdr:rowOff>125082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116209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63728</xdr:rowOff>
    </xdr:from>
    <xdr:to>
      <xdr:col>55</xdr:col>
      <xdr:colOff>0</xdr:colOff>
      <xdr:row>78</xdr:row>
      <xdr:rowOff>151245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65378"/>
          <a:ext cx="838200" cy="2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151245</xdr:rowOff>
    </xdr:from>
    <xdr:to>
      <xdr:col>50</xdr:col>
      <xdr:colOff>114300</xdr:colOff>
      <xdr:row>78</xdr:row>
      <xdr:rowOff>167436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4345"/>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120765</xdr:rowOff>
    </xdr:from>
    <xdr:to>
      <xdr:col>45</xdr:col>
      <xdr:colOff>177800</xdr:colOff>
      <xdr:row>78</xdr:row>
      <xdr:rowOff>167436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93865"/>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19265</xdr:rowOff>
    </xdr:from>
    <xdr:to>
      <xdr:col>41</xdr:col>
      <xdr:colOff>50800</xdr:colOff>
      <xdr:row>78</xdr:row>
      <xdr:rowOff>120765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2365"/>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12928</xdr:rowOff>
    </xdr:from>
    <xdr:to>
      <xdr:col>55</xdr:col>
      <xdr:colOff>50800</xdr:colOff>
      <xdr:row>77</xdr:row>
      <xdr:rowOff>114528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35805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100445</xdr:rowOff>
    </xdr:from>
    <xdr:to>
      <xdr:col>50</xdr:col>
      <xdr:colOff>165100</xdr:colOff>
      <xdr:row>79</xdr:row>
      <xdr:rowOff>30595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21722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116636</xdr:rowOff>
    </xdr:from>
    <xdr:to>
      <xdr:col>46</xdr:col>
      <xdr:colOff>38100</xdr:colOff>
      <xdr:row>79</xdr:row>
      <xdr:rowOff>46786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69965</xdr:rowOff>
    </xdr:from>
    <xdr:to>
      <xdr:col>41</xdr:col>
      <xdr:colOff>101600</xdr:colOff>
      <xdr:row>79</xdr:row>
      <xdr:rowOff>115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162692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139915</xdr:rowOff>
    </xdr:from>
    <xdr:to>
      <xdr:col>36</xdr:col>
      <xdr:colOff>165100</xdr:colOff>
      <xdr:row>78</xdr:row>
      <xdr:rowOff>70065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61192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54135</xdr:rowOff>
    </xdr:from>
    <xdr:to>
      <xdr:col>55</xdr:col>
      <xdr:colOff>0</xdr:colOff>
      <xdr:row>97</xdr:row>
      <xdr:rowOff>111719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84785"/>
          <a:ext cx="8382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43025</xdr:rowOff>
    </xdr:from>
    <xdr:to>
      <xdr:col>50</xdr:col>
      <xdr:colOff>114300</xdr:colOff>
      <xdr:row>97</xdr:row>
      <xdr:rowOff>54135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73675"/>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131035</xdr:rowOff>
    </xdr:from>
    <xdr:to>
      <xdr:col>45</xdr:col>
      <xdr:colOff>177800</xdr:colOff>
      <xdr:row>97</xdr:row>
      <xdr:rowOff>43025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18785"/>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131035</xdr:rowOff>
    </xdr:from>
    <xdr:to>
      <xdr:col>41</xdr:col>
      <xdr:colOff>50800</xdr:colOff>
      <xdr:row>97</xdr:row>
      <xdr:rowOff>156159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18785"/>
          <a:ext cx="889000" cy="3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60919</xdr:rowOff>
    </xdr:from>
    <xdr:to>
      <xdr:col>55</xdr:col>
      <xdr:colOff>50800</xdr:colOff>
      <xdr:row>97</xdr:row>
      <xdr:rowOff>162519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147296</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3335</xdr:rowOff>
    </xdr:from>
    <xdr:to>
      <xdr:col>50</xdr:col>
      <xdr:colOff>165100</xdr:colOff>
      <xdr:row>97</xdr:row>
      <xdr:rowOff>104935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96062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163675</xdr:rowOff>
    </xdr:from>
    <xdr:to>
      <xdr:col>46</xdr:col>
      <xdr:colOff>38100</xdr:colOff>
      <xdr:row>97</xdr:row>
      <xdr:rowOff>93825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84952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80235</xdr:rowOff>
    </xdr:from>
    <xdr:to>
      <xdr:col>41</xdr:col>
      <xdr:colOff>101600</xdr:colOff>
      <xdr:row>96</xdr:row>
      <xdr:rowOff>10385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26912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105359</xdr:rowOff>
    </xdr:from>
    <xdr:to>
      <xdr:col>36</xdr:col>
      <xdr:colOff>165100</xdr:colOff>
      <xdr:row>98</xdr:row>
      <xdr:rowOff>35509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26636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118021</xdr:rowOff>
    </xdr:from>
    <xdr:to>
      <xdr:col>85</xdr:col>
      <xdr:colOff>127000</xdr:colOff>
      <xdr:row>76</xdr:row>
      <xdr:rowOff>122593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48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118021</xdr:rowOff>
    </xdr:from>
    <xdr:to>
      <xdr:col>81</xdr:col>
      <xdr:colOff>50800</xdr:colOff>
      <xdr:row>76</xdr:row>
      <xdr:rowOff>119659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48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90208</xdr:rowOff>
    </xdr:from>
    <xdr:to>
      <xdr:col>76</xdr:col>
      <xdr:colOff>114300</xdr:colOff>
      <xdr:row>76</xdr:row>
      <xdr:rowOff>119659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20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42163</xdr:rowOff>
    </xdr:from>
    <xdr:to>
      <xdr:col>71</xdr:col>
      <xdr:colOff>177800</xdr:colOff>
      <xdr:row>76</xdr:row>
      <xdr:rowOff>90208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71793</xdr:rowOff>
    </xdr:from>
    <xdr:to>
      <xdr:col>85</xdr:col>
      <xdr:colOff>177800</xdr:colOff>
      <xdr:row>77</xdr:row>
      <xdr:rowOff>1943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67221</xdr:rowOff>
    </xdr:from>
    <xdr:to>
      <xdr:col>81</xdr:col>
      <xdr:colOff>101600</xdr:colOff>
      <xdr:row>76</xdr:row>
      <xdr:rowOff>168821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159948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68859</xdr:rowOff>
    </xdr:from>
    <xdr:to>
      <xdr:col>76</xdr:col>
      <xdr:colOff>165100</xdr:colOff>
      <xdr:row>76</xdr:row>
      <xdr:rowOff>170459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161586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39408</xdr:rowOff>
    </xdr:from>
    <xdr:to>
      <xdr:col>72</xdr:col>
      <xdr:colOff>38100</xdr:colOff>
      <xdr:row>76</xdr:row>
      <xdr:rowOff>141008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132135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162813</xdr:rowOff>
    </xdr:from>
    <xdr:to>
      <xdr:col>67</xdr:col>
      <xdr:colOff>101600</xdr:colOff>
      <xdr:row>76</xdr:row>
      <xdr:rowOff>92963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90126</xdr:rowOff>
    </xdr:from>
    <xdr:to>
      <xdr:col>85</xdr:col>
      <xdr:colOff>127000</xdr:colOff>
      <xdr:row>96</xdr:row>
      <xdr:rowOff>33139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77876"/>
          <a:ext cx="8382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90126</xdr:rowOff>
    </xdr:from>
    <xdr:to>
      <xdr:col>81</xdr:col>
      <xdr:colOff>50800</xdr:colOff>
      <xdr:row>96</xdr:row>
      <xdr:rowOff>162984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77876"/>
          <a:ext cx="889000" cy="24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43100</xdr:rowOff>
    </xdr:from>
    <xdr:to>
      <xdr:col>76</xdr:col>
      <xdr:colOff>114300</xdr:colOff>
      <xdr:row>96</xdr:row>
      <xdr:rowOff>162984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330850"/>
          <a:ext cx="8890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43100</xdr:rowOff>
    </xdr:from>
    <xdr:to>
      <xdr:col>71</xdr:col>
      <xdr:colOff>177800</xdr:colOff>
      <xdr:row>97</xdr:row>
      <xdr:rowOff>26445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330850"/>
          <a:ext cx="889000" cy="3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153789</xdr:rowOff>
    </xdr:from>
    <xdr:to>
      <xdr:col>85</xdr:col>
      <xdr:colOff>177800</xdr:colOff>
      <xdr:row>96</xdr:row>
      <xdr:rowOff>83939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39326</xdr:rowOff>
    </xdr:from>
    <xdr:to>
      <xdr:col>81</xdr:col>
      <xdr:colOff>101600</xdr:colOff>
      <xdr:row>95</xdr:row>
      <xdr:rowOff>140926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157453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112184</xdr:rowOff>
    </xdr:from>
    <xdr:to>
      <xdr:col>76</xdr:col>
      <xdr:colOff>165100</xdr:colOff>
      <xdr:row>97</xdr:row>
      <xdr:rowOff>42334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33461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163750</xdr:rowOff>
    </xdr:from>
    <xdr:to>
      <xdr:col>72</xdr:col>
      <xdr:colOff>38100</xdr:colOff>
      <xdr:row>95</xdr:row>
      <xdr:rowOff>93900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110427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147095</xdr:rowOff>
    </xdr:from>
    <xdr:to>
      <xdr:col>67</xdr:col>
      <xdr:colOff>101600</xdr:colOff>
      <xdr:row>97</xdr:row>
      <xdr:rowOff>77245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93772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48587</xdr:rowOff>
    </xdr:from>
    <xdr:to>
      <xdr:col>116</xdr:col>
      <xdr:colOff>63500</xdr:colOff>
      <xdr:row>39</xdr:row>
      <xdr:rowOff>54465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513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48587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3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39769</xdr:rowOff>
    </xdr:from>
    <xdr:to>
      <xdr:col>107</xdr:col>
      <xdr:colOff>50800</xdr:colOff>
      <xdr:row>39</xdr:row>
      <xdr:rowOff>46954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631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168765</xdr:rowOff>
    </xdr:from>
    <xdr:to>
      <xdr:col>102</xdr:col>
      <xdr:colOff>114300</xdr:colOff>
      <xdr:row>39</xdr:row>
      <xdr:rowOff>39769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838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3665</xdr:rowOff>
    </xdr:from>
    <xdr:to>
      <xdr:col>116</xdr:col>
      <xdr:colOff>114300</xdr:colOff>
      <xdr:row>39</xdr:row>
      <xdr:rowOff>105265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90042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169237</xdr:rowOff>
    </xdr:from>
    <xdr:to>
      <xdr:col>112</xdr:col>
      <xdr:colOff>38100</xdr:colOff>
      <xdr:row>39</xdr:row>
      <xdr:rowOff>99387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90514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167604</xdr:rowOff>
    </xdr:from>
    <xdr:to>
      <xdr:col>107</xdr:col>
      <xdr:colOff>101600</xdr:colOff>
      <xdr:row>39</xdr:row>
      <xdr:rowOff>97754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88881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160419</xdr:rowOff>
    </xdr:from>
    <xdr:to>
      <xdr:col>102</xdr:col>
      <xdr:colOff>165100</xdr:colOff>
      <xdr:row>39</xdr:row>
      <xdr:rowOff>90569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81696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117965</xdr:rowOff>
    </xdr:from>
    <xdr:to>
      <xdr:col>98</xdr:col>
      <xdr:colOff>38100</xdr:colOff>
      <xdr:row>39</xdr:row>
      <xdr:rowOff>48115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39242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98116</xdr:rowOff>
    </xdr:from>
    <xdr:to>
      <xdr:col>116</xdr:col>
      <xdr:colOff>63500</xdr:colOff>
      <xdr:row>59</xdr:row>
      <xdr:rowOff>98334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6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98116</xdr:rowOff>
    </xdr:from>
    <xdr:to>
      <xdr:col>111</xdr:col>
      <xdr:colOff>177800</xdr:colOff>
      <xdr:row>59</xdr:row>
      <xdr:rowOff>98334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98116</xdr:rowOff>
    </xdr:from>
    <xdr:to>
      <xdr:col>107</xdr:col>
      <xdr:colOff>50800</xdr:colOff>
      <xdr:row>59</xdr:row>
      <xdr:rowOff>98334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98008</xdr:rowOff>
    </xdr:from>
    <xdr:to>
      <xdr:col>102</xdr:col>
      <xdr:colOff>114300</xdr:colOff>
      <xdr:row>59</xdr:row>
      <xdr:rowOff>98116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3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47316</xdr:rowOff>
    </xdr:from>
    <xdr:to>
      <xdr:col>112</xdr:col>
      <xdr:colOff>38100</xdr:colOff>
      <xdr:row>59</xdr:row>
      <xdr:rowOff>148916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140043</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47534</xdr:rowOff>
    </xdr:from>
    <xdr:to>
      <xdr:col>107</xdr:col>
      <xdr:colOff>101600</xdr:colOff>
      <xdr:row>59</xdr:row>
      <xdr:rowOff>149134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140261</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5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47316</xdr:rowOff>
    </xdr:from>
    <xdr:to>
      <xdr:col>102</xdr:col>
      <xdr:colOff>165100</xdr:colOff>
      <xdr:row>59</xdr:row>
      <xdr:rowOff>148916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140043</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47208</xdr:rowOff>
    </xdr:from>
    <xdr:to>
      <xdr:col>98</xdr:col>
      <xdr:colOff>38100</xdr:colOff>
      <xdr:row>59</xdr:row>
      <xdr:rowOff>148808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139935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5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3500</xdr:rowOff>
    </xdr:from>
    <xdr:to>
      <xdr:col>116</xdr:col>
      <xdr:colOff>63500</xdr:colOff>
      <xdr:row>74</xdr:row>
      <xdr:rowOff>18542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19350"/>
          <a:ext cx="838200" cy="1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18542</xdr:rowOff>
    </xdr:from>
    <xdr:to>
      <xdr:col>111</xdr:col>
      <xdr:colOff>177800</xdr:colOff>
      <xdr:row>74</xdr:row>
      <xdr:rowOff>42225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0584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42225</xdr:rowOff>
    </xdr:from>
    <xdr:to>
      <xdr:col>107</xdr:col>
      <xdr:colOff>50800</xdr:colOff>
      <xdr:row>74</xdr:row>
      <xdr:rowOff>45014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295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45014</xdr:rowOff>
    </xdr:from>
    <xdr:to>
      <xdr:col>102</xdr:col>
      <xdr:colOff>114300</xdr:colOff>
      <xdr:row>74</xdr:row>
      <xdr:rowOff>70572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124150</xdr:rowOff>
    </xdr:from>
    <xdr:to>
      <xdr:col>116</xdr:col>
      <xdr:colOff>114300</xdr:colOff>
      <xdr:row>73</xdr:row>
      <xdr:rowOff>54300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147027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162875</xdr:rowOff>
    </xdr:from>
    <xdr:to>
      <xdr:col>107</xdr:col>
      <xdr:colOff>101600</xdr:colOff>
      <xdr:row>74</xdr:row>
      <xdr:rowOff>93025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165664</xdr:rowOff>
    </xdr:from>
    <xdr:to>
      <xdr:col>102</xdr:col>
      <xdr:colOff>165100</xdr:colOff>
      <xdr:row>74</xdr:row>
      <xdr:rowOff>95814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112341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19772</xdr:rowOff>
    </xdr:from>
    <xdr:to>
      <xdr:col>98</xdr:col>
      <xdr:colOff>38100</xdr:colOff>
      <xdr:row>74</xdr:row>
      <xdr:rowOff>121372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137899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要素である義務的経費のうち、人件費は、類似団体平均値を引き続き下回っている傾向である。扶助費は、電力・ガス・食料品等価格高騰重点支援給付金の支給などにより増加したが、類似団体平均値を下回る結果となった。今後も社会保障関係経費は増加していく見込みである。補助費等は、超過交付返還金の減や子育て世帯生活支援特別給付金追加給付事業の皆減などにより減少した。また、市民や民間事業者などに対して市が交付する補助金などの割合が増加傾向にあるため、類似団体平均値を上回る傾向が続いている。公債費については、臨時財政対策債の元金償還の減などにより減少した。今後は横ばいで推移する見込みである。普通建設事業費は、都市計画道路３・４・２４号線整備事業の減などにより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33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35</xdr:row>
      <xdr:rowOff>124613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067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99924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952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22199</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41808</xdr:rowOff>
    </xdr:from>
    <xdr:to>
      <xdr:col>24</xdr:col>
      <xdr:colOff>114300</xdr:colOff>
      <xdr:row>35</xdr:row>
      <xdr:rowOff>143408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64685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73813</xdr:rowOff>
    </xdr:from>
    <xdr:to>
      <xdr:col>20</xdr:col>
      <xdr:colOff>38100</xdr:colOff>
      <xdr:row>36</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49124</xdr:rowOff>
    </xdr:from>
    <xdr:to>
      <xdr:col>15</xdr:col>
      <xdr:colOff>101600</xdr:colOff>
      <xdr:row>35</xdr:row>
      <xdr:rowOff>150724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142849</xdr:rowOff>
    </xdr:from>
    <xdr:to>
      <xdr:col>6</xdr:col>
      <xdr:colOff>38100</xdr:colOff>
      <xdr:row>35</xdr:row>
      <xdr:rowOff>72999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xdr:rowOff>
    </xdr:from>
    <xdr:to>
      <xdr:col>24</xdr:col>
      <xdr:colOff>63500</xdr:colOff>
      <xdr:row>57</xdr:row>
      <xdr:rowOff>39105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4090"/>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xdr:rowOff>
    </xdr:from>
    <xdr:to>
      <xdr:col>19</xdr:col>
      <xdr:colOff>177800</xdr:colOff>
      <xdr:row>57</xdr:row>
      <xdr:rowOff>110439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4090"/>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45266</xdr:rowOff>
    </xdr:from>
    <xdr:to>
      <xdr:col>15</xdr:col>
      <xdr:colOff>50800</xdr:colOff>
      <xdr:row>57</xdr:row>
      <xdr:rowOff>110439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89216"/>
          <a:ext cx="889000" cy="10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45266</xdr:rowOff>
    </xdr:from>
    <xdr:to>
      <xdr:col>10</xdr:col>
      <xdr:colOff>114300</xdr:colOff>
      <xdr:row>57</xdr:row>
      <xdr:rowOff>18248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89216"/>
          <a:ext cx="889000" cy="10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159755</xdr:rowOff>
    </xdr:from>
    <xdr:to>
      <xdr:col>24</xdr:col>
      <xdr:colOff>114300</xdr:colOff>
      <xdr:row>57</xdr:row>
      <xdr:rowOff>89905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122090</xdr:rowOff>
    </xdr:from>
    <xdr:to>
      <xdr:col>20</xdr:col>
      <xdr:colOff>38100</xdr:colOff>
      <xdr:row>57</xdr:row>
      <xdr:rowOff>52240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59639</xdr:rowOff>
    </xdr:from>
    <xdr:to>
      <xdr:col>15</xdr:col>
      <xdr:colOff>101600</xdr:colOff>
      <xdr:row>57</xdr:row>
      <xdr:rowOff>161239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165916</xdr:rowOff>
    </xdr:from>
    <xdr:to>
      <xdr:col>10</xdr:col>
      <xdr:colOff>165100</xdr:colOff>
      <xdr:row>51</xdr:row>
      <xdr:rowOff>96066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87193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138898</xdr:rowOff>
    </xdr:from>
    <xdr:to>
      <xdr:col>6</xdr:col>
      <xdr:colOff>38100</xdr:colOff>
      <xdr:row>57</xdr:row>
      <xdr:rowOff>69048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147269</xdr:rowOff>
    </xdr:from>
    <xdr:to>
      <xdr:col>24</xdr:col>
      <xdr:colOff>63500</xdr:colOff>
      <xdr:row>74</xdr:row>
      <xdr:rowOff>71895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63119"/>
          <a:ext cx="838200" cy="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60554</xdr:rowOff>
    </xdr:from>
    <xdr:to>
      <xdr:col>19</xdr:col>
      <xdr:colOff>177800</xdr:colOff>
      <xdr:row>74</xdr:row>
      <xdr:rowOff>71895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4785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60554</xdr:rowOff>
    </xdr:from>
    <xdr:to>
      <xdr:col>15</xdr:col>
      <xdr:colOff>50800</xdr:colOff>
      <xdr:row>76</xdr:row>
      <xdr:rowOff>14770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47854"/>
          <a:ext cx="8890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14770</xdr:rowOff>
    </xdr:from>
    <xdr:to>
      <xdr:col>10</xdr:col>
      <xdr:colOff>114300</xdr:colOff>
      <xdr:row>76</xdr:row>
      <xdr:rowOff>94462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4970"/>
          <a:ext cx="8890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96469</xdr:rowOff>
    </xdr:from>
    <xdr:to>
      <xdr:col>24</xdr:col>
      <xdr:colOff>114300</xdr:colOff>
      <xdr:row>74</xdr:row>
      <xdr:rowOff>26619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119346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21095</xdr:rowOff>
    </xdr:from>
    <xdr:to>
      <xdr:col>20</xdr:col>
      <xdr:colOff>38100</xdr:colOff>
      <xdr:row>74</xdr:row>
      <xdr:rowOff>122695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9754</xdr:rowOff>
    </xdr:from>
    <xdr:to>
      <xdr:col>15</xdr:col>
      <xdr:colOff>101600</xdr:colOff>
      <xdr:row>74</xdr:row>
      <xdr:rowOff>111354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127881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135420</xdr:rowOff>
    </xdr:from>
    <xdr:to>
      <xdr:col>10</xdr:col>
      <xdr:colOff>165100</xdr:colOff>
      <xdr:row>76</xdr:row>
      <xdr:rowOff>65571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43662</xdr:rowOff>
    </xdr:from>
    <xdr:to>
      <xdr:col>6</xdr:col>
      <xdr:colOff>38100</xdr:colOff>
      <xdr:row>76</xdr:row>
      <xdr:rowOff>145262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41729</xdr:rowOff>
    </xdr:from>
    <xdr:to>
      <xdr:col>24</xdr:col>
      <xdr:colOff>63500</xdr:colOff>
      <xdr:row>97</xdr:row>
      <xdr:rowOff>5806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0929"/>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131144</xdr:rowOff>
    </xdr:from>
    <xdr:to>
      <xdr:col>19</xdr:col>
      <xdr:colOff>177800</xdr:colOff>
      <xdr:row>96</xdr:row>
      <xdr:rowOff>41729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8894"/>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131144</xdr:rowOff>
    </xdr:from>
    <xdr:to>
      <xdr:col>15</xdr:col>
      <xdr:colOff>50800</xdr:colOff>
      <xdr:row>98</xdr:row>
      <xdr:rowOff>90421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8894"/>
          <a:ext cx="889000" cy="4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90421</xdr:rowOff>
    </xdr:from>
    <xdr:to>
      <xdr:col>10</xdr:col>
      <xdr:colOff>114300</xdr:colOff>
      <xdr:row>98</xdr:row>
      <xdr:rowOff>138100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2521"/>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126456</xdr:rowOff>
    </xdr:from>
    <xdr:to>
      <xdr:col>24</xdr:col>
      <xdr:colOff>114300</xdr:colOff>
      <xdr:row>97</xdr:row>
      <xdr:rowOff>56606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162379</xdr:rowOff>
    </xdr:from>
    <xdr:to>
      <xdr:col>20</xdr:col>
      <xdr:colOff>38100</xdr:colOff>
      <xdr:row>96</xdr:row>
      <xdr:rowOff>92529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83656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80344</xdr:rowOff>
    </xdr:from>
    <xdr:to>
      <xdr:col>15</xdr:col>
      <xdr:colOff>101600</xdr:colOff>
      <xdr:row>96</xdr:row>
      <xdr:rowOff>10494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39621</xdr:rowOff>
    </xdr:from>
    <xdr:to>
      <xdr:col>10</xdr:col>
      <xdr:colOff>165100</xdr:colOff>
      <xdr:row>98</xdr:row>
      <xdr:rowOff>141221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87300</xdr:rowOff>
    </xdr:from>
    <xdr:to>
      <xdr:col>6</xdr:col>
      <xdr:colOff>38100</xdr:colOff>
      <xdr:row>99</xdr:row>
      <xdr:rowOff>17450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71120</xdr:rowOff>
    </xdr:from>
    <xdr:to>
      <xdr:col>55</xdr:col>
      <xdr:colOff>0</xdr:colOff>
      <xdr:row>35</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718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61595</xdr:rowOff>
    </xdr:from>
    <xdr:to>
      <xdr:col>50</xdr:col>
      <xdr:colOff>114300</xdr:colOff>
      <xdr:row>35</xdr:row>
      <xdr:rowOff>80645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2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60833</xdr:rowOff>
    </xdr:from>
    <xdr:to>
      <xdr:col>45</xdr:col>
      <xdr:colOff>177800</xdr:colOff>
      <xdr:row>35</xdr:row>
      <xdr:rowOff>61595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61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56642</xdr:rowOff>
    </xdr:from>
    <xdr:to>
      <xdr:col>41</xdr:col>
      <xdr:colOff>50800</xdr:colOff>
      <xdr:row>35</xdr:row>
      <xdr:rowOff>60833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20320</xdr:rowOff>
    </xdr:from>
    <xdr:to>
      <xdr:col>55</xdr:col>
      <xdr:colOff>50800</xdr:colOff>
      <xdr:row>35</xdr:row>
      <xdr:rowOff>121920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43197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29845</xdr:rowOff>
    </xdr:from>
    <xdr:to>
      <xdr:col>50</xdr:col>
      <xdr:colOff>165100</xdr:colOff>
      <xdr:row>35</xdr:row>
      <xdr:rowOff>131445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147972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xdr:rowOff>
    </xdr:from>
    <xdr:to>
      <xdr:col>46</xdr:col>
      <xdr:colOff>38100</xdr:colOff>
      <xdr:row>35</xdr:row>
      <xdr:rowOff>112395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128922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10033</xdr:rowOff>
    </xdr:from>
    <xdr:to>
      <xdr:col>41</xdr:col>
      <xdr:colOff>101600</xdr:colOff>
      <xdr:row>35</xdr:row>
      <xdr:rowOff>111633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128160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169799</xdr:rowOff>
    </xdr:from>
    <xdr:to>
      <xdr:col>55</xdr:col>
      <xdr:colOff>0</xdr:colOff>
      <xdr:row>59</xdr:row>
      <xdr:rowOff>6731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1389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169799</xdr:rowOff>
    </xdr:from>
    <xdr:to>
      <xdr:col>50</xdr:col>
      <xdr:colOff>114300</xdr:colOff>
      <xdr:row>59</xdr:row>
      <xdr:rowOff>14656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13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13894</xdr:rowOff>
    </xdr:from>
    <xdr:to>
      <xdr:col>45</xdr:col>
      <xdr:colOff>177800</xdr:colOff>
      <xdr:row>59</xdr:row>
      <xdr:rowOff>14656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294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170409</xdr:rowOff>
    </xdr:from>
    <xdr:to>
      <xdr:col>41</xdr:col>
      <xdr:colOff>50800</xdr:colOff>
      <xdr:row>59</xdr:row>
      <xdr:rowOff>13894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145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127381</xdr:rowOff>
    </xdr:from>
    <xdr:to>
      <xdr:col>55</xdr:col>
      <xdr:colOff>50800</xdr:colOff>
      <xdr:row>59</xdr:row>
      <xdr:rowOff>57531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42308</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118999</xdr:rowOff>
    </xdr:from>
    <xdr:to>
      <xdr:col>50</xdr:col>
      <xdr:colOff>165100</xdr:colOff>
      <xdr:row>59</xdr:row>
      <xdr:rowOff>49149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40276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135306</xdr:rowOff>
    </xdr:from>
    <xdr:to>
      <xdr:col>46</xdr:col>
      <xdr:colOff>38100</xdr:colOff>
      <xdr:row>59</xdr:row>
      <xdr:rowOff>65456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56583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72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134544</xdr:rowOff>
    </xdr:from>
    <xdr:to>
      <xdr:col>41</xdr:col>
      <xdr:colOff>101600</xdr:colOff>
      <xdr:row>59</xdr:row>
      <xdr:rowOff>64694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55821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7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119609</xdr:rowOff>
    </xdr:from>
    <xdr:to>
      <xdr:col>36</xdr:col>
      <xdr:colOff>165100</xdr:colOff>
      <xdr:row>59</xdr:row>
      <xdr:rowOff>49759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40886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150261</xdr:rowOff>
    </xdr:from>
    <xdr:to>
      <xdr:col>55</xdr:col>
      <xdr:colOff>0</xdr:colOff>
      <xdr:row>78</xdr:row>
      <xdr:rowOff>32486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51911"/>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150261</xdr:rowOff>
    </xdr:from>
    <xdr:to>
      <xdr:col>50</xdr:col>
      <xdr:colOff>114300</xdr:colOff>
      <xdr:row>77</xdr:row>
      <xdr:rowOff>157393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191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157393</xdr:rowOff>
    </xdr:from>
    <xdr:to>
      <xdr:col>45</xdr:col>
      <xdr:colOff>177800</xdr:colOff>
      <xdr:row>77</xdr:row>
      <xdr:rowOff>167407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9043"/>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167407</xdr:rowOff>
    </xdr:from>
    <xdr:to>
      <xdr:col>41</xdr:col>
      <xdr:colOff>50800</xdr:colOff>
      <xdr:row>78</xdr:row>
      <xdr:rowOff>94255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153136</xdr:rowOff>
    </xdr:from>
    <xdr:to>
      <xdr:col>55</xdr:col>
      <xdr:colOff>50800</xdr:colOff>
      <xdr:row>78</xdr:row>
      <xdr:rowOff>83286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99461</xdr:rowOff>
    </xdr:from>
    <xdr:to>
      <xdr:col>50</xdr:col>
      <xdr:colOff>165100</xdr:colOff>
      <xdr:row>78</xdr:row>
      <xdr:rowOff>29611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106593</xdr:rowOff>
    </xdr:from>
    <xdr:to>
      <xdr:col>46</xdr:col>
      <xdr:colOff>38100</xdr:colOff>
      <xdr:row>78</xdr:row>
      <xdr:rowOff>36743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27870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116607</xdr:rowOff>
    </xdr:from>
    <xdr:to>
      <xdr:col>41</xdr:col>
      <xdr:colOff>101600</xdr:colOff>
      <xdr:row>78</xdr:row>
      <xdr:rowOff>46757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37884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43455</xdr:rowOff>
    </xdr:from>
    <xdr:to>
      <xdr:col>36</xdr:col>
      <xdr:colOff>165100</xdr:colOff>
      <xdr:row>78</xdr:row>
      <xdr:rowOff>145055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136182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149130</xdr:rowOff>
    </xdr:from>
    <xdr:to>
      <xdr:col>54</xdr:col>
      <xdr:colOff>189865</xdr:colOff>
      <xdr:row>97</xdr:row>
      <xdr:rowOff>9989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51080"/>
          <a:ext cx="1270" cy="88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13816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6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9989</xdr:rowOff>
    </xdr:from>
    <xdr:to>
      <xdr:col>55</xdr:col>
      <xdr:colOff>88900</xdr:colOff>
      <xdr:row>97</xdr:row>
      <xdr:rowOff>9989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149130</xdr:rowOff>
    </xdr:from>
    <xdr:to>
      <xdr:col>55</xdr:col>
      <xdr:colOff>88900</xdr:colOff>
      <xdr:row>91</xdr:row>
      <xdr:rowOff>149130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5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151434</xdr:rowOff>
    </xdr:from>
    <xdr:to>
      <xdr:col>55</xdr:col>
      <xdr:colOff>0</xdr:colOff>
      <xdr:row>95</xdr:row>
      <xdr:rowOff>155017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39184"/>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27767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4890</xdr:rowOff>
    </xdr:from>
    <xdr:to>
      <xdr:col>55</xdr:col>
      <xdr:colOff>50800</xdr:colOff>
      <xdr:row>95</xdr:row>
      <xdr:rowOff>106490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151434</xdr:rowOff>
    </xdr:from>
    <xdr:to>
      <xdr:col>50</xdr:col>
      <xdr:colOff>114300</xdr:colOff>
      <xdr:row>96</xdr:row>
      <xdr:rowOff>157741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9184"/>
          <a:ext cx="889000" cy="1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28111</xdr:rowOff>
    </xdr:from>
    <xdr:to>
      <xdr:col>50</xdr:col>
      <xdr:colOff>165100</xdr:colOff>
      <xdr:row>95</xdr:row>
      <xdr:rowOff>129711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146238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146196</xdr:rowOff>
    </xdr:from>
    <xdr:to>
      <xdr:col>45</xdr:col>
      <xdr:colOff>177800</xdr:colOff>
      <xdr:row>96</xdr:row>
      <xdr:rowOff>157741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3946"/>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58325</xdr:rowOff>
    </xdr:from>
    <xdr:to>
      <xdr:col>46</xdr:col>
      <xdr:colOff>38100</xdr:colOff>
      <xdr:row>95</xdr:row>
      <xdr:rowOff>159925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146196</xdr:rowOff>
    </xdr:from>
    <xdr:to>
      <xdr:col>41</xdr:col>
      <xdr:colOff>50800</xdr:colOff>
      <xdr:row>97</xdr:row>
      <xdr:rowOff>119926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33946"/>
          <a:ext cx="8890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19577</xdr:rowOff>
    </xdr:from>
    <xdr:to>
      <xdr:col>41</xdr:col>
      <xdr:colOff>101600</xdr:colOff>
      <xdr:row>95</xdr:row>
      <xdr:rowOff>121177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51657</xdr:rowOff>
    </xdr:from>
    <xdr:to>
      <xdr:col>36</xdr:col>
      <xdr:colOff>165100</xdr:colOff>
      <xdr:row>95</xdr:row>
      <xdr:rowOff>153257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169784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104217</xdr:rowOff>
    </xdr:from>
    <xdr:to>
      <xdr:col>55</xdr:col>
      <xdr:colOff>50800</xdr:colOff>
      <xdr:row>96</xdr:row>
      <xdr:rowOff>34367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82644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100634</xdr:rowOff>
    </xdr:from>
    <xdr:to>
      <xdr:col>50</xdr:col>
      <xdr:colOff>165100</xdr:colOff>
      <xdr:row>96</xdr:row>
      <xdr:rowOff>30784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106941</xdr:rowOff>
    </xdr:from>
    <xdr:to>
      <xdr:col>46</xdr:col>
      <xdr:colOff>38100</xdr:colOff>
      <xdr:row>97</xdr:row>
      <xdr:rowOff>37091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95396</xdr:rowOff>
    </xdr:from>
    <xdr:to>
      <xdr:col>41</xdr:col>
      <xdr:colOff>101600</xdr:colOff>
      <xdr:row>96</xdr:row>
      <xdr:rowOff>25546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69126</xdr:rowOff>
    </xdr:from>
    <xdr:to>
      <xdr:col>36</xdr:col>
      <xdr:colOff>165100</xdr:colOff>
      <xdr:row>97</xdr:row>
      <xdr:rowOff>170726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102027</xdr:rowOff>
    </xdr:from>
    <xdr:to>
      <xdr:col>85</xdr:col>
      <xdr:colOff>127000</xdr:colOff>
      <xdr:row>38</xdr:row>
      <xdr:rowOff>3728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5677"/>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136774</xdr:rowOff>
    </xdr:from>
    <xdr:to>
      <xdr:col>81</xdr:col>
      <xdr:colOff>50800</xdr:colOff>
      <xdr:row>38</xdr:row>
      <xdr:rowOff>3728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8042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136774</xdr:rowOff>
    </xdr:from>
    <xdr:to>
      <xdr:col>76</xdr:col>
      <xdr:colOff>114300</xdr:colOff>
      <xdr:row>37</xdr:row>
      <xdr:rowOff>143723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0424"/>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143723</xdr:rowOff>
    </xdr:from>
    <xdr:to>
      <xdr:col>71</xdr:col>
      <xdr:colOff>177800</xdr:colOff>
      <xdr:row>38</xdr:row>
      <xdr:rowOff>15891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7373"/>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51227</xdr:rowOff>
    </xdr:from>
    <xdr:to>
      <xdr:col>85</xdr:col>
      <xdr:colOff>177800</xdr:colOff>
      <xdr:row>37</xdr:row>
      <xdr:rowOff>152827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124379</xdr:rowOff>
    </xdr:from>
    <xdr:to>
      <xdr:col>81</xdr:col>
      <xdr:colOff>101600</xdr:colOff>
      <xdr:row>38</xdr:row>
      <xdr:rowOff>54528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85974</xdr:rowOff>
    </xdr:from>
    <xdr:to>
      <xdr:col>76</xdr:col>
      <xdr:colOff>165100</xdr:colOff>
      <xdr:row>38</xdr:row>
      <xdr:rowOff>16124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92923</xdr:rowOff>
    </xdr:from>
    <xdr:to>
      <xdr:col>72</xdr:col>
      <xdr:colOff>38100</xdr:colOff>
      <xdr:row>38</xdr:row>
      <xdr:rowOff>23073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136540</xdr:rowOff>
    </xdr:from>
    <xdr:to>
      <xdr:col>67</xdr:col>
      <xdr:colOff>101600</xdr:colOff>
      <xdr:row>38</xdr:row>
      <xdr:rowOff>66691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15456</xdr:rowOff>
    </xdr:from>
    <xdr:to>
      <xdr:col>85</xdr:col>
      <xdr:colOff>127000</xdr:colOff>
      <xdr:row>57</xdr:row>
      <xdr:rowOff>45250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8106"/>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5702</xdr:rowOff>
    </xdr:from>
    <xdr:to>
      <xdr:col>81</xdr:col>
      <xdr:colOff>50800</xdr:colOff>
      <xdr:row>57</xdr:row>
      <xdr:rowOff>15456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835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148330</xdr:rowOff>
    </xdr:from>
    <xdr:to>
      <xdr:col>76</xdr:col>
      <xdr:colOff>114300</xdr:colOff>
      <xdr:row>57</xdr:row>
      <xdr:rowOff>5702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06630"/>
          <a:ext cx="889000" cy="3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148330</xdr:rowOff>
    </xdr:from>
    <xdr:to>
      <xdr:col>71</xdr:col>
      <xdr:colOff>177800</xdr:colOff>
      <xdr:row>57</xdr:row>
      <xdr:rowOff>54337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06630"/>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165900</xdr:rowOff>
    </xdr:from>
    <xdr:to>
      <xdr:col>85</xdr:col>
      <xdr:colOff>177800</xdr:colOff>
      <xdr:row>57</xdr:row>
      <xdr:rowOff>96050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144327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136106</xdr:rowOff>
    </xdr:from>
    <xdr:to>
      <xdr:col>81</xdr:col>
      <xdr:colOff>101600</xdr:colOff>
      <xdr:row>57</xdr:row>
      <xdr:rowOff>66256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126352</xdr:rowOff>
    </xdr:from>
    <xdr:to>
      <xdr:col>76</xdr:col>
      <xdr:colOff>165100</xdr:colOff>
      <xdr:row>57</xdr:row>
      <xdr:rowOff>56502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97530</xdr:rowOff>
    </xdr:from>
    <xdr:to>
      <xdr:col>72</xdr:col>
      <xdr:colOff>38100</xdr:colOff>
      <xdr:row>55</xdr:row>
      <xdr:rowOff>27680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3537</xdr:rowOff>
    </xdr:from>
    <xdr:to>
      <xdr:col>67</xdr:col>
      <xdr:colOff>101600</xdr:colOff>
      <xdr:row>57</xdr:row>
      <xdr:rowOff>105137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118021</xdr:rowOff>
    </xdr:from>
    <xdr:to>
      <xdr:col>85</xdr:col>
      <xdr:colOff>127000</xdr:colOff>
      <xdr:row>96</xdr:row>
      <xdr:rowOff>122593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77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118021</xdr:rowOff>
    </xdr:from>
    <xdr:to>
      <xdr:col>81</xdr:col>
      <xdr:colOff>50800</xdr:colOff>
      <xdr:row>96</xdr:row>
      <xdr:rowOff>119659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77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90208</xdr:rowOff>
    </xdr:from>
    <xdr:to>
      <xdr:col>76</xdr:col>
      <xdr:colOff>114300</xdr:colOff>
      <xdr:row>96</xdr:row>
      <xdr:rowOff>119659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49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42163</xdr:rowOff>
    </xdr:from>
    <xdr:to>
      <xdr:col>71</xdr:col>
      <xdr:colOff>177800</xdr:colOff>
      <xdr:row>96</xdr:row>
      <xdr:rowOff>90208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71793</xdr:rowOff>
    </xdr:from>
    <xdr:to>
      <xdr:col>85</xdr:col>
      <xdr:colOff>177800</xdr:colOff>
      <xdr:row>97</xdr:row>
      <xdr:rowOff>1943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50220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67221</xdr:rowOff>
    </xdr:from>
    <xdr:to>
      <xdr:col>81</xdr:col>
      <xdr:colOff>101600</xdr:colOff>
      <xdr:row>96</xdr:row>
      <xdr:rowOff>168821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159948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68859</xdr:rowOff>
    </xdr:from>
    <xdr:to>
      <xdr:col>76</xdr:col>
      <xdr:colOff>165100</xdr:colOff>
      <xdr:row>96</xdr:row>
      <xdr:rowOff>170459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161586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39408</xdr:rowOff>
    </xdr:from>
    <xdr:to>
      <xdr:col>72</xdr:col>
      <xdr:colOff>38100</xdr:colOff>
      <xdr:row>96</xdr:row>
      <xdr:rowOff>141008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162813</xdr:rowOff>
    </xdr:from>
    <xdr:to>
      <xdr:col>67</xdr:col>
      <xdr:colOff>101600</xdr:colOff>
      <xdr:row>96</xdr:row>
      <xdr:rowOff>92963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円となっている。そのうち、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電力・ガス・食料品等価格高騰緊急支援給付金給付事業や住民税非課税世帯等臨時特別給付金給付事業の皆減などがあったものの、電力・ガス・食料品等価格高騰重点支援給付金給付事業の皆増などにより、増となっている。総務費は、保谷こもれびホール改修事業の減などにより減少となっている。衛生費は、新型コロナウイルスワクチン接種事業の大幅な減などにより減少となっている。土木費は、都市計画道路３・４・２４号線整備事業の減などにより、減少となっている。教育費は、文化財保護事業の増などがあったものの、小・中学校のトイレの改修事業の減などの影響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財政調整基金については、取崩額が積立額を上回ったため、財政調整基金残高の標準財政規模比が</a:t>
          </a:r>
          <a:r>
            <a:rPr kumimoji="1" lang="en-US" altLang="ja-JP" sz="1000">
              <a:latin typeface="ＭＳ ゴシック" pitchFamily="49" charset="-128"/>
              <a:ea typeface="ＭＳ ゴシック" pitchFamily="49" charset="-128"/>
            </a:rPr>
            <a:t>10.07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0.73</a:t>
          </a:r>
          <a:r>
            <a:rPr kumimoji="1" lang="ja-JP" altLang="en-US" sz="1000">
              <a:latin typeface="ＭＳ ゴシック" pitchFamily="49" charset="-128"/>
              <a:ea typeface="ＭＳ ゴシック" pitchFamily="49" charset="-128"/>
            </a:rPr>
            <a:t>ポイントの減となったが、第４次行財政改革大綱の評価指標として設定する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％を達成した。</a:t>
          </a:r>
        </a:p>
        <a:p>
          <a:r>
            <a:rPr kumimoji="1" lang="ja-JP" altLang="en-US" sz="1000">
              <a:latin typeface="ＭＳ ゴシック" pitchFamily="49" charset="-128"/>
              <a:ea typeface="ＭＳ ゴシック" pitchFamily="49" charset="-128"/>
            </a:rPr>
            <a:t>　令和６年度決算に向けては、残高に引き続き留意しつつ、維持・確保に積極的に努めていく。</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7.60</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0.86</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6.74</a:t>
          </a:r>
          <a:r>
            <a:rPr kumimoji="1" lang="ja-JP" altLang="en-US" sz="1000">
              <a:latin typeface="ＭＳ ゴシック" pitchFamily="49" charset="-128"/>
              <a:ea typeface="ＭＳ ゴシック" pitchFamily="49" charset="-128"/>
            </a:rPr>
            <a:t>％となっているが、おおむね適正な水準内で推移している。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0.43</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1.13</a:t>
          </a:r>
          <a:r>
            <a:rPr kumimoji="1" lang="ja-JP" altLang="en-US" sz="1000">
              <a:latin typeface="ＭＳ ゴシック" pitchFamily="49" charset="-128"/>
              <a:ea typeface="ＭＳ ゴシック" pitchFamily="49" charset="-128"/>
            </a:rPr>
            <a:t>％となり、前年度に引き続き、マイナスになった。これは、多額の超過交付返還金が発生したことが要因となっている。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は、臨時財政対策債の償還が進んでいることにより、減少した。また、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も、下水道事業債の償還が進んでいること及び一部事務組合が起こした廃棄物処理に係る地方債が減少していることから、減少している。</a:t>
          </a:r>
        </a:p>
        <a:p>
          <a:r>
            <a:rPr kumimoji="1" lang="ja-JP" altLang="en-US" sz="1100">
              <a:latin typeface="ＭＳ ゴシック" pitchFamily="49" charset="-128"/>
              <a:ea typeface="ＭＳ ゴシック" pitchFamily="49" charset="-128"/>
            </a:rPr>
            <a:t>　一方で、そこから差し引く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についても、都市計画事業関係の地方債の償還が進んだことによる減や、基準財政需要額に算入される地方債の償還が進んだこと等により減少した。</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の減より大きかったため、全体として前年度比</a:t>
          </a:r>
          <a:r>
            <a:rPr kumimoji="1" lang="en-US" altLang="ja-JP" sz="1100">
              <a:latin typeface="ＭＳ ゴシック" pitchFamily="49" charset="-128"/>
              <a:ea typeface="ＭＳ ゴシック" pitchFamily="49" charset="-128"/>
            </a:rPr>
            <a:t>800</a:t>
          </a:r>
          <a:r>
            <a:rPr kumimoji="1" lang="ja-JP" altLang="en-US" sz="1100">
              <a:latin typeface="ＭＳ ゴシック" pitchFamily="49" charset="-128"/>
              <a:ea typeface="ＭＳ ゴシック" pitchFamily="49" charset="-128"/>
            </a:rPr>
            <a:t>万円の減少となった。</a:t>
          </a:r>
        </a:p>
        <a:p>
          <a:r>
            <a:rPr kumimoji="1" lang="ja-JP" altLang="en-US" sz="1100">
              <a:latin typeface="ＭＳ ゴシック" pitchFamily="49" charset="-128"/>
              <a:ea typeface="ＭＳ ゴシック" pitchFamily="49" charset="-128"/>
            </a:rPr>
            <a:t>　今後も後年度負担を十分考慮した地方債の借入に努めることにより、元利償還金の抑制を図る。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が、教育債や臨時財政対策債の影響により減となったほか、「組合負担等見込額」の償還も進んだため、減少となった。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」は、「充当可能基金」の増加よりも、「充当可能特定歳入」「基準財政需要額算入見込額」の減少が大きかったため、減となった。</a:t>
          </a:r>
        </a:p>
        <a:p>
          <a:r>
            <a:rPr kumimoji="1" lang="ja-JP" altLang="en-US" sz="1400">
              <a:latin typeface="ＭＳ ゴシック" pitchFamily="49" charset="-128"/>
              <a:ea typeface="ＭＳ ゴシック" pitchFamily="49" charset="-128"/>
            </a:rPr>
            <a:t>　このため、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」の減より大きかったため、将来負担比率（分子）は、前年度比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233.8</a:t>
          </a:r>
          <a:r>
            <a:rPr kumimoji="1" lang="ja-JP" altLang="en-US" sz="1400">
              <a:latin typeface="ＭＳ ゴシック" pitchFamily="49" charset="-128"/>
              <a:ea typeface="ＭＳ ゴシック" pitchFamily="49" charset="-128"/>
            </a:rPr>
            <a:t>％減少となった。</a:t>
          </a:r>
        </a:p>
        <a:p>
          <a:r>
            <a:rPr kumimoji="1" lang="ja-JP" altLang="en-US" sz="1400">
              <a:latin typeface="ＭＳ ゴシック" pitchFamily="49" charset="-128"/>
              <a:ea typeface="ＭＳ ゴシック" pitchFamily="49" charset="-128"/>
            </a:rPr>
            <a:t>　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主な増減理由として、都市計画事業基金は、都市計画税の収入が都市計画事業費を上回った分を積み立てたため、基金残高は増加した。庁舎整備基金は、不動産売り払い収入や決算剰余金を積み立てたため、基金残高は増加した。一方で、まちづくり整備基金、みどり基金、地域福祉基金等は、それぞれの基金の目的に即した事業への活用を行い、取崩し額が積立額を上回ったため、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次総合計画に基づく各分野における計画事業の実施や物価高騰等の影響への対応を含めた、必要な行政サービスへ活用し、将来にわたり安定した財政運営を行うためには、財政調整基金の残高に引き続き留意しつつ、残高の維持・確保に積極的に努めていく。その他の特定目的基金についても、それぞれの基金の設置の趣旨に則して、確実かつ効率的な運用を行いつつ、優先的に取り組む事業への活用を図るなど、適正な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・庁舎整備基金：市の庁舎及びその用地の整備推進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・まちづくり整備基金：ふるさと納税による指定寄附金等を積み立てた一方、庁舎空調設備改修工事等へ活用したため、基金残高は減少した。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・みどり基金：人にやさしいまちづくり条例寄附金等を積み立てた一方、下保谷第三児童遊園用地買収費等へ活用したため、基金残高は減少した。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・地域福祉基金：特別会計繰出金の抑制分などから積立を行った一方で、総合的な地域福祉の推進を図るため取り崩したことにより、基金残高は減少した。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・庁舎整備基金：不動産売り払い収入や決算剰余金を積み立てたことにより、基金残高は増加した。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・庁舎整備基金：積立目標額の約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億円に向けて、不動産売払収入と決算剰余金を原資として積み立てを行っていく。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万円の取崩しを留保した結果、令和５年度末残高は、標準財政規模の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値を前年度に引き続いて達成した。しかしながら、今後は、第３次総合計画に基づく各分野における計画事業の実施や、長引く原油価格・物価高騰等の影響への対応を含めた、必要な行政サービスへの活用を考慮すると、将来にわたり安定した財政運営を行うために、財政調整基金の残高に引き続き留意しつつ、残高の維持・確保に積極的に努め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85886544</v>
      </c>
      <c r="BO4" s="449"/>
      <c r="BP4" s="449"/>
      <c r="BQ4" s="449"/>
      <c r="BR4" s="449"/>
      <c r="BS4" s="449"/>
      <c r="BT4" s="449"/>
      <c r="BU4" s="450"/>
      <c r="BV4" s="448">
        <v>87049826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83032904</v>
      </c>
      <c r="BO5" s="420"/>
      <c r="BP5" s="420"/>
      <c r="BQ5" s="420"/>
      <c r="BR5" s="420"/>
      <c r="BS5" s="420"/>
      <c r="BT5" s="420"/>
      <c r="BU5" s="421"/>
      <c r="BV5" s="419">
        <v>83529956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93.3</v>
      </c>
      <c r="CU5" s="417"/>
      <c r="CV5" s="417"/>
      <c r="CW5" s="417"/>
      <c r="CX5" s="417"/>
      <c r="CY5" s="417"/>
      <c r="CZ5" s="417"/>
      <c r="DA5" s="418"/>
      <c r="DB5" s="416">
        <v>93.1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2853640</v>
      </c>
      <c r="BO6" s="420"/>
      <c r="BP6" s="420"/>
      <c r="BQ6" s="420"/>
      <c r="BR6" s="420"/>
      <c r="BS6" s="420"/>
      <c r="BT6" s="420"/>
      <c r="BU6" s="421"/>
      <c r="BV6" s="419">
        <v>3519870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93.1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16872</v>
      </c>
      <c r="BO7" s="420"/>
      <c r="BP7" s="420"/>
      <c r="BQ7" s="420"/>
      <c r="BR7" s="420"/>
      <c r="BS7" s="420"/>
      <c r="BT7" s="420"/>
      <c r="BU7" s="421"/>
      <c r="BV7" s="419">
        <v>404046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42080193</v>
      </c>
      <c r="CU7" s="420"/>
      <c r="CV7" s="420"/>
      <c r="CW7" s="420"/>
      <c r="CX7" s="420"/>
      <c r="CY7" s="420"/>
      <c r="CZ7" s="420"/>
      <c r="DA7" s="421"/>
      <c r="DB7" s="419">
        <v>41022644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2836768</v>
      </c>
      <c r="BO8" s="420"/>
      <c r="BP8" s="420"/>
      <c r="BQ8" s="420"/>
      <c r="BR8" s="420"/>
      <c r="BS8" s="420"/>
      <c r="BT8" s="420"/>
      <c r="BU8" s="421"/>
      <c r="BV8" s="419">
        <v>3115824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0.88</v>
      </c>
      <c r="CU8" s="523"/>
      <c r="CV8" s="523"/>
      <c r="CW8" s="523"/>
      <c r="CX8" s="523"/>
      <c r="CY8" s="523"/>
      <c r="CZ8" s="523"/>
      <c r="DA8" s="524"/>
      <c r="DB8" s="522">
        <v>0.88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207388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-279056</v>
      </c>
      <c r="BO9" s="420"/>
      <c r="BP9" s="420"/>
      <c r="BQ9" s="420"/>
      <c r="BR9" s="420"/>
      <c r="BS9" s="420"/>
      <c r="BT9" s="420"/>
      <c r="BU9" s="421"/>
      <c r="BV9" s="419">
        <v>-695905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8.3000000000000007</v>
      </c>
      <c r="CU9" s="417"/>
      <c r="CV9" s="417"/>
      <c r="CW9" s="417"/>
      <c r="CX9" s="417"/>
      <c r="CY9" s="417"/>
      <c r="CZ9" s="417"/>
      <c r="DA9" s="418"/>
      <c r="DB9" s="416">
        <v>8.6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200012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1605429</v>
      </c>
      <c r="BO10" s="420"/>
      <c r="BP10" s="420"/>
      <c r="BQ10" s="420"/>
      <c r="BR10" s="420"/>
      <c r="BS10" s="420"/>
      <c r="BT10" s="420"/>
      <c r="BU10" s="421"/>
      <c r="BV10" s="419">
        <v>2018953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205899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1800000</v>
      </c>
      <c r="BO12" s="420"/>
      <c r="BP12" s="420"/>
      <c r="BQ12" s="420"/>
      <c r="BR12" s="420"/>
      <c r="BS12" s="420"/>
      <c r="BT12" s="420"/>
      <c r="BU12" s="421"/>
      <c r="BV12" s="419">
        <v>1500000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200352</v>
      </c>
      <c r="S13" s="507"/>
      <c r="T13" s="507"/>
      <c r="U13" s="507"/>
      <c r="V13" s="508"/>
      <c r="W13" s="509" t="s">
        <v>131</v>
      </c>
      <c r="X13" s="405"/>
      <c r="Y13" s="405"/>
      <c r="Z13" s="405"/>
      <c r="AA13" s="405"/>
      <c r="AB13" s="406"/>
      <c r="AC13" s="372">
        <v>536</v>
      </c>
      <c r="AD13" s="373"/>
      <c r="AE13" s="373"/>
      <c r="AF13" s="373"/>
      <c r="AG13" s="374"/>
      <c r="AH13" s="372">
        <v>615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-473627</v>
      </c>
      <c r="BO13" s="420"/>
      <c r="BP13" s="420"/>
      <c r="BQ13" s="420"/>
      <c r="BR13" s="420"/>
      <c r="BS13" s="420"/>
      <c r="BT13" s="420"/>
      <c r="BU13" s="421"/>
      <c r="BV13" s="419">
        <v>-176952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2.4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205876</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200895</v>
      </c>
      <c r="S15" s="507"/>
      <c r="T15" s="507"/>
      <c r="U15" s="507"/>
      <c r="V15" s="508"/>
      <c r="W15" s="509" t="s">
        <v>137</v>
      </c>
      <c r="X15" s="405"/>
      <c r="Y15" s="405"/>
      <c r="Z15" s="405"/>
      <c r="AA15" s="405"/>
      <c r="AB15" s="406"/>
      <c r="AC15" s="372">
        <v>11865</v>
      </c>
      <c r="AD15" s="373"/>
      <c r="AE15" s="373"/>
      <c r="AF15" s="373"/>
      <c r="AG15" s="374"/>
      <c r="AH15" s="372">
        <v>12981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29708459</v>
      </c>
      <c r="BO15" s="449"/>
      <c r="BP15" s="449"/>
      <c r="BQ15" s="449"/>
      <c r="BR15" s="449"/>
      <c r="BS15" s="449"/>
      <c r="BT15" s="449"/>
      <c r="BU15" s="450"/>
      <c r="BV15" s="448">
        <v>28480081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13.9</v>
      </c>
      <c r="AD16" s="500"/>
      <c r="AE16" s="500"/>
      <c r="AF16" s="500"/>
      <c r="AG16" s="501"/>
      <c r="AH16" s="499">
        <v>15.6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33404912</v>
      </c>
      <c r="BO16" s="420"/>
      <c r="BP16" s="420"/>
      <c r="BQ16" s="420"/>
      <c r="BR16" s="420"/>
      <c r="BS16" s="420"/>
      <c r="BT16" s="420"/>
      <c r="BU16" s="421"/>
      <c r="BV16" s="419">
        <v>32343157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73005</v>
      </c>
      <c r="AD17" s="373"/>
      <c r="AE17" s="373"/>
      <c r="AF17" s="373"/>
      <c r="AG17" s="374"/>
      <c r="AH17" s="372">
        <v>69372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38074997</v>
      </c>
      <c r="BO17" s="420"/>
      <c r="BP17" s="420"/>
      <c r="BQ17" s="420"/>
      <c r="BR17" s="420"/>
      <c r="BS17" s="420"/>
      <c r="BT17" s="420"/>
      <c r="BU17" s="421"/>
      <c r="BV17" s="419">
        <v>36427804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15.75</v>
      </c>
      <c r="M18" s="472"/>
      <c r="N18" s="472"/>
      <c r="O18" s="472"/>
      <c r="P18" s="472"/>
      <c r="Q18" s="472"/>
      <c r="R18" s="473"/>
      <c r="S18" s="473"/>
      <c r="T18" s="473"/>
      <c r="U18" s="473"/>
      <c r="V18" s="474"/>
      <c r="W18" s="490"/>
      <c r="X18" s="491"/>
      <c r="Y18" s="491"/>
      <c r="Z18" s="491"/>
      <c r="AA18" s="491"/>
      <c r="AB18" s="515"/>
      <c r="AC18" s="389">
        <v>85.5</v>
      </c>
      <c r="AD18" s="390"/>
      <c r="AE18" s="390"/>
      <c r="AF18" s="390"/>
      <c r="AG18" s="475"/>
      <c r="AH18" s="389">
        <v>83.6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39656225</v>
      </c>
      <c r="BO18" s="420"/>
      <c r="BP18" s="420"/>
      <c r="BQ18" s="420"/>
      <c r="BR18" s="420"/>
      <c r="BS18" s="420"/>
      <c r="BT18" s="420"/>
      <c r="BU18" s="421"/>
      <c r="BV18" s="419">
        <v>38984562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13167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55007848</v>
      </c>
      <c r="BO19" s="420"/>
      <c r="BP19" s="420"/>
      <c r="BQ19" s="420"/>
      <c r="BR19" s="420"/>
      <c r="BS19" s="420"/>
      <c r="BT19" s="420"/>
      <c r="BU19" s="421"/>
      <c r="BV19" s="419">
        <v>53668072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97018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45629960</v>
      </c>
      <c r="BO22" s="449"/>
      <c r="BP22" s="449"/>
      <c r="BQ22" s="449"/>
      <c r="BR22" s="449"/>
      <c r="BS22" s="449"/>
      <c r="BT22" s="449"/>
      <c r="BU22" s="450"/>
      <c r="BV22" s="448">
        <v>49504903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34432842</v>
      </c>
      <c r="BO23" s="420"/>
      <c r="BP23" s="420"/>
      <c r="BQ23" s="420"/>
      <c r="BR23" s="420"/>
      <c r="BS23" s="420"/>
      <c r="BT23" s="420"/>
      <c r="BU23" s="421"/>
      <c r="BV23" s="419">
        <v>37521100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9700</v>
      </c>
      <c r="R24" s="373"/>
      <c r="S24" s="373"/>
      <c r="T24" s="373"/>
      <c r="U24" s="373"/>
      <c r="V24" s="374"/>
      <c r="W24" s="462"/>
      <c r="X24" s="399"/>
      <c r="Y24" s="400"/>
      <c r="Z24" s="375" t="s">
        <v>162</v>
      </c>
      <c r="AA24" s="376"/>
      <c r="AB24" s="376"/>
      <c r="AC24" s="376"/>
      <c r="AD24" s="376"/>
      <c r="AE24" s="376"/>
      <c r="AF24" s="376"/>
      <c r="AG24" s="377"/>
      <c r="AH24" s="372">
        <v>978</v>
      </c>
      <c r="AI24" s="373"/>
      <c r="AJ24" s="373"/>
      <c r="AK24" s="373"/>
      <c r="AL24" s="374"/>
      <c r="AM24" s="372">
        <v>2979966</v>
      </c>
      <c r="AN24" s="373"/>
      <c r="AO24" s="373"/>
      <c r="AP24" s="373"/>
      <c r="AQ24" s="373"/>
      <c r="AR24" s="374"/>
      <c r="AS24" s="372">
        <v>3047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22467727</v>
      </c>
      <c r="BO24" s="420"/>
      <c r="BP24" s="420"/>
      <c r="BQ24" s="420"/>
      <c r="BR24" s="420"/>
      <c r="BS24" s="420"/>
      <c r="BT24" s="420"/>
      <c r="BU24" s="421"/>
      <c r="BV24" s="419">
        <v>23694380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7635803</v>
      </c>
      <c r="BO25" s="449"/>
      <c r="BP25" s="449"/>
      <c r="BQ25" s="449"/>
      <c r="BR25" s="449"/>
      <c r="BS25" s="449"/>
      <c r="BT25" s="449"/>
      <c r="BU25" s="450"/>
      <c r="BV25" s="448">
        <v>5017813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7630</v>
      </c>
      <c r="R26" s="373"/>
      <c r="S26" s="373"/>
      <c r="T26" s="373"/>
      <c r="U26" s="373"/>
      <c r="V26" s="374"/>
      <c r="W26" s="462"/>
      <c r="X26" s="399"/>
      <c r="Y26" s="400"/>
      <c r="Z26" s="375" t="s">
        <v>168</v>
      </c>
      <c r="AA26" s="430"/>
      <c r="AB26" s="430"/>
      <c r="AC26" s="430"/>
      <c r="AD26" s="430"/>
      <c r="AE26" s="430"/>
      <c r="AF26" s="430"/>
      <c r="AG26" s="431"/>
      <c r="AH26" s="372">
        <v>37</v>
      </c>
      <c r="AI26" s="373"/>
      <c r="AJ26" s="373"/>
      <c r="AK26" s="373"/>
      <c r="AL26" s="374"/>
      <c r="AM26" s="372">
        <v>113183</v>
      </c>
      <c r="AN26" s="373"/>
      <c r="AO26" s="373"/>
      <c r="AP26" s="373"/>
      <c r="AQ26" s="373"/>
      <c r="AR26" s="374"/>
      <c r="AS26" s="372">
        <v>3059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6140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12230</v>
      </c>
      <c r="AN27" s="373"/>
      <c r="AO27" s="373"/>
      <c r="AP27" s="373"/>
      <c r="AQ27" s="373"/>
      <c r="AR27" s="374"/>
      <c r="AS27" s="372">
        <v>4077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430622</v>
      </c>
      <c r="BO27" s="454"/>
      <c r="BP27" s="454"/>
      <c r="BQ27" s="454"/>
      <c r="BR27" s="454"/>
      <c r="BS27" s="454"/>
      <c r="BT27" s="454"/>
      <c r="BU27" s="455"/>
      <c r="BV27" s="453">
        <v>430620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5490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4237549</v>
      </c>
      <c r="BO28" s="449"/>
      <c r="BP28" s="449"/>
      <c r="BQ28" s="449"/>
      <c r="BR28" s="449"/>
      <c r="BS28" s="449"/>
      <c r="BT28" s="449"/>
      <c r="BU28" s="450"/>
      <c r="BV28" s="448">
        <v>4432120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5170</v>
      </c>
      <c r="R29" s="373"/>
      <c r="S29" s="373"/>
      <c r="T29" s="373"/>
      <c r="U29" s="373"/>
      <c r="V29" s="374"/>
      <c r="W29" s="463"/>
      <c r="X29" s="464"/>
      <c r="Y29" s="465"/>
      <c r="Z29" s="375" t="s">
        <v>177</v>
      </c>
      <c r="AA29" s="376"/>
      <c r="AB29" s="376"/>
      <c r="AC29" s="376"/>
      <c r="AD29" s="376"/>
      <c r="AE29" s="376"/>
      <c r="AF29" s="376"/>
      <c r="AG29" s="377"/>
      <c r="AH29" s="372">
        <v>981</v>
      </c>
      <c r="AI29" s="373"/>
      <c r="AJ29" s="373"/>
      <c r="AK29" s="373"/>
      <c r="AL29" s="374"/>
      <c r="AM29" s="372">
        <v>2992196</v>
      </c>
      <c r="AN29" s="373"/>
      <c r="AO29" s="373"/>
      <c r="AP29" s="373"/>
      <c r="AQ29" s="373"/>
      <c r="AR29" s="374"/>
      <c r="AS29" s="372">
        <v>3050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11469596</v>
      </c>
      <c r="BO30" s="454"/>
      <c r="BP30" s="454"/>
      <c r="BQ30" s="454"/>
      <c r="BR30" s="454"/>
      <c r="BS30" s="454"/>
      <c r="BT30" s="454"/>
      <c r="BU30" s="455"/>
      <c r="BV30" s="453">
        <v>10273882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柳泉園組合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西東京市土地開発公社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東京たま広域資源循環組合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東京市町村総合事務組合（一般会計）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東京市町村総合事務組合（東京都市町村民交通災害共済事業特別会計）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多摩六都科学館組合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昭和病院企業団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東京都後期高齢者医療広域連合（一般会計）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東京都後期高齢者医療広域連合（後期高齢者医療特別会計）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epf59rr93IHFfX4vaWSpwoaL8nQIWHNIZRJ2iFcZJpSLLD0vQZZQrXl23hIJJCFkUS49kcGHIOxMvr168iRmQ==" saltValue="XcAAF8JIyXz0q7w//51L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34466849</v>
      </c>
      <c r="S5" s="677"/>
      <c r="T5" s="677"/>
      <c r="U5" s="677"/>
      <c r="V5" s="677"/>
      <c r="W5" s="677"/>
      <c r="X5" s="677"/>
      <c r="Y5" s="702"/>
      <c r="Z5" s="715">
        <v>40.1</v>
      </c>
      <c r="AA5" s="715"/>
      <c r="AB5" s="715"/>
      <c r="AC5" s="715"/>
      <c r="AD5" s="716">
        <v>31810342</v>
      </c>
      <c r="AE5" s="716"/>
      <c r="AF5" s="716"/>
      <c r="AG5" s="716"/>
      <c r="AH5" s="716"/>
      <c r="AI5" s="716"/>
      <c r="AJ5" s="716"/>
      <c r="AK5" s="716"/>
      <c r="AL5" s="703">
        <v>74.8</v>
      </c>
      <c r="AM5" s="685"/>
      <c r="AN5" s="685"/>
      <c r="AO5" s="704"/>
      <c r="AP5" s="679" t="s">
        <v>216</v>
      </c>
      <c r="AQ5" s="680"/>
      <c r="AR5" s="680"/>
      <c r="AS5" s="680"/>
      <c r="AT5" s="680"/>
      <c r="AU5" s="680"/>
      <c r="AV5" s="680"/>
      <c r="AW5" s="680"/>
      <c r="AX5" s="680"/>
      <c r="AY5" s="680"/>
      <c r="AZ5" s="680"/>
      <c r="BA5" s="680"/>
      <c r="BB5" s="680"/>
      <c r="BC5" s="680"/>
      <c r="BD5" s="680"/>
      <c r="BE5" s="680"/>
      <c r="BF5" s="681"/>
      <c r="BG5" s="621">
        <v>31810342</v>
      </c>
      <c r="BH5" s="622"/>
      <c r="BI5" s="622"/>
      <c r="BJ5" s="622"/>
      <c r="BK5" s="622"/>
      <c r="BL5" s="622"/>
      <c r="BM5" s="622"/>
      <c r="BN5" s="623"/>
      <c r="BO5" s="659">
        <v>92.3</v>
      </c>
      <c r="BP5" s="659"/>
      <c r="BQ5" s="659"/>
      <c r="BR5" s="659"/>
      <c r="BS5" s="660">
        <v>106344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302507</v>
      </c>
      <c r="S6" s="622"/>
      <c r="T6" s="622"/>
      <c r="U6" s="622"/>
      <c r="V6" s="622"/>
      <c r="W6" s="622"/>
      <c r="X6" s="622"/>
      <c r="Y6" s="623"/>
      <c r="Z6" s="659">
        <v>0.4</v>
      </c>
      <c r="AA6" s="659"/>
      <c r="AB6" s="659"/>
      <c r="AC6" s="659"/>
      <c r="AD6" s="660">
        <v>302507</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31810342</v>
      </c>
      <c r="BH6" s="622"/>
      <c r="BI6" s="622"/>
      <c r="BJ6" s="622"/>
      <c r="BK6" s="622"/>
      <c r="BL6" s="622"/>
      <c r="BM6" s="622"/>
      <c r="BN6" s="623"/>
      <c r="BO6" s="659">
        <v>92.3</v>
      </c>
      <c r="BP6" s="659"/>
      <c r="BQ6" s="659"/>
      <c r="BR6" s="659"/>
      <c r="BS6" s="660">
        <v>106344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435349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435343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67087</v>
      </c>
      <c r="S7" s="622"/>
      <c r="T7" s="622"/>
      <c r="U7" s="622"/>
      <c r="V7" s="622"/>
      <c r="W7" s="622"/>
      <c r="X7" s="622"/>
      <c r="Y7" s="623"/>
      <c r="Z7" s="659">
        <v>0.1</v>
      </c>
      <c r="AA7" s="659"/>
      <c r="AB7" s="659"/>
      <c r="AC7" s="659"/>
      <c r="AD7" s="660">
        <v>67087</v>
      </c>
      <c r="AE7" s="660"/>
      <c r="AF7" s="660"/>
      <c r="AG7" s="660"/>
      <c r="AH7" s="660"/>
      <c r="AI7" s="660"/>
      <c r="AJ7" s="660"/>
      <c r="AK7" s="660"/>
      <c r="AL7" s="624">
        <v>0.2</v>
      </c>
      <c r="AM7" s="625"/>
      <c r="AN7" s="625"/>
      <c r="AO7" s="661"/>
      <c r="AP7" s="618" t="s">
        <v>224</v>
      </c>
      <c r="AQ7" s="619"/>
      <c r="AR7" s="619"/>
      <c r="AS7" s="619"/>
      <c r="AT7" s="619"/>
      <c r="AU7" s="619"/>
      <c r="AV7" s="619"/>
      <c r="AW7" s="619"/>
      <c r="AX7" s="619"/>
      <c r="AY7" s="619"/>
      <c r="AZ7" s="619"/>
      <c r="BA7" s="619"/>
      <c r="BB7" s="619"/>
      <c r="BC7" s="619"/>
      <c r="BD7" s="619"/>
      <c r="BE7" s="619"/>
      <c r="BF7" s="620"/>
      <c r="BG7" s="621">
        <v>17398626</v>
      </c>
      <c r="BH7" s="622"/>
      <c r="BI7" s="622"/>
      <c r="BJ7" s="622"/>
      <c r="BK7" s="622"/>
      <c r="BL7" s="622"/>
      <c r="BM7" s="622"/>
      <c r="BN7" s="623"/>
      <c r="BO7" s="659">
        <v>50.5</v>
      </c>
      <c r="BP7" s="659"/>
      <c r="BQ7" s="659"/>
      <c r="BR7" s="659"/>
      <c r="BS7" s="660">
        <v>106344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7616484</v>
      </c>
      <c r="CS7" s="622"/>
      <c r="CT7" s="622"/>
      <c r="CU7" s="622"/>
      <c r="CV7" s="622"/>
      <c r="CW7" s="622"/>
      <c r="CX7" s="622"/>
      <c r="CY7" s="623"/>
      <c r="CZ7" s="659">
        <v>9.1999999999999993</v>
      </c>
      <c r="DA7" s="659"/>
      <c r="DB7" s="659"/>
      <c r="DC7" s="659"/>
      <c r="DD7" s="627">
        <v>551250</v>
      </c>
      <c r="DE7" s="622"/>
      <c r="DF7" s="622"/>
      <c r="DG7" s="622"/>
      <c r="DH7" s="622"/>
      <c r="DI7" s="622"/>
      <c r="DJ7" s="622"/>
      <c r="DK7" s="622"/>
      <c r="DL7" s="622"/>
      <c r="DM7" s="622"/>
      <c r="DN7" s="622"/>
      <c r="DO7" s="622"/>
      <c r="DP7" s="623"/>
      <c r="DQ7" s="627">
        <v>6675250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356736</v>
      </c>
      <c r="S8" s="622"/>
      <c r="T8" s="622"/>
      <c r="U8" s="622"/>
      <c r="V8" s="622"/>
      <c r="W8" s="622"/>
      <c r="X8" s="622"/>
      <c r="Y8" s="623"/>
      <c r="Z8" s="659">
        <v>0.4</v>
      </c>
      <c r="AA8" s="659"/>
      <c r="AB8" s="659"/>
      <c r="AC8" s="659"/>
      <c r="AD8" s="660">
        <v>356736</v>
      </c>
      <c r="AE8" s="660"/>
      <c r="AF8" s="660"/>
      <c r="AG8" s="660"/>
      <c r="AH8" s="660"/>
      <c r="AI8" s="660"/>
      <c r="AJ8" s="660"/>
      <c r="AK8" s="660"/>
      <c r="AL8" s="624">
        <v>0.8</v>
      </c>
      <c r="AM8" s="625"/>
      <c r="AN8" s="625"/>
      <c r="AO8" s="661"/>
      <c r="AP8" s="618" t="s">
        <v>227</v>
      </c>
      <c r="AQ8" s="619"/>
      <c r="AR8" s="619"/>
      <c r="AS8" s="619"/>
      <c r="AT8" s="619"/>
      <c r="AU8" s="619"/>
      <c r="AV8" s="619"/>
      <c r="AW8" s="619"/>
      <c r="AX8" s="619"/>
      <c r="AY8" s="619"/>
      <c r="AZ8" s="619"/>
      <c r="BA8" s="619"/>
      <c r="BB8" s="619"/>
      <c r="BC8" s="619"/>
      <c r="BD8" s="619"/>
      <c r="BE8" s="619"/>
      <c r="BF8" s="620"/>
      <c r="BG8" s="621">
        <v>383978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45895715</v>
      </c>
      <c r="CS8" s="622"/>
      <c r="CT8" s="622"/>
      <c r="CU8" s="622"/>
      <c r="CV8" s="622"/>
      <c r="CW8" s="622"/>
      <c r="CX8" s="622"/>
      <c r="CY8" s="623"/>
      <c r="CZ8" s="659">
        <v>55.3</v>
      </c>
      <c r="DA8" s="659"/>
      <c r="DB8" s="659"/>
      <c r="DC8" s="659"/>
      <c r="DD8" s="627">
        <v>209592</v>
      </c>
      <c r="DE8" s="622"/>
      <c r="DF8" s="622"/>
      <c r="DG8" s="622"/>
      <c r="DH8" s="622"/>
      <c r="DI8" s="622"/>
      <c r="DJ8" s="622"/>
      <c r="DK8" s="622"/>
      <c r="DL8" s="622"/>
      <c r="DM8" s="622"/>
      <c r="DN8" s="622"/>
      <c r="DO8" s="622"/>
      <c r="DP8" s="623"/>
      <c r="DQ8" s="627">
        <v>24026418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382740</v>
      </c>
      <c r="S9" s="622"/>
      <c r="T9" s="622"/>
      <c r="U9" s="622"/>
      <c r="V9" s="622"/>
      <c r="W9" s="622"/>
      <c r="X9" s="622"/>
      <c r="Y9" s="623"/>
      <c r="Z9" s="659">
        <v>0.4</v>
      </c>
      <c r="AA9" s="659"/>
      <c r="AB9" s="659"/>
      <c r="AC9" s="659"/>
      <c r="AD9" s="660">
        <v>382740</v>
      </c>
      <c r="AE9" s="660"/>
      <c r="AF9" s="660"/>
      <c r="AG9" s="660"/>
      <c r="AH9" s="660"/>
      <c r="AI9" s="660"/>
      <c r="AJ9" s="660"/>
      <c r="AK9" s="660"/>
      <c r="AL9" s="624">
        <v>0.9</v>
      </c>
      <c r="AM9" s="625"/>
      <c r="AN9" s="625"/>
      <c r="AO9" s="661"/>
      <c r="AP9" s="618" t="s">
        <v>230</v>
      </c>
      <c r="AQ9" s="619"/>
      <c r="AR9" s="619"/>
      <c r="AS9" s="619"/>
      <c r="AT9" s="619"/>
      <c r="AU9" s="619"/>
      <c r="AV9" s="619"/>
      <c r="AW9" s="619"/>
      <c r="AX9" s="619"/>
      <c r="AY9" s="619"/>
      <c r="AZ9" s="619"/>
      <c r="BA9" s="619"/>
      <c r="BB9" s="619"/>
      <c r="BC9" s="619"/>
      <c r="BD9" s="619"/>
      <c r="BE9" s="619"/>
      <c r="BF9" s="620"/>
      <c r="BG9" s="621">
        <v>15958013</v>
      </c>
      <c r="BH9" s="622"/>
      <c r="BI9" s="622"/>
      <c r="BJ9" s="622"/>
      <c r="BK9" s="622"/>
      <c r="BL9" s="622"/>
      <c r="BM9" s="622"/>
      <c r="BN9" s="623"/>
      <c r="BO9" s="659">
        <v>46.3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6866802</v>
      </c>
      <c r="CS9" s="622"/>
      <c r="CT9" s="622"/>
      <c r="CU9" s="622"/>
      <c r="CV9" s="622"/>
      <c r="CW9" s="622"/>
      <c r="CX9" s="622"/>
      <c r="CY9" s="623"/>
      <c r="CZ9" s="659">
        <v>8.3000000000000007</v>
      </c>
      <c r="DA9" s="659"/>
      <c r="DB9" s="659"/>
      <c r="DC9" s="659"/>
      <c r="DD9" s="627">
        <v>13033</v>
      </c>
      <c r="DE9" s="622"/>
      <c r="DF9" s="622"/>
      <c r="DG9" s="622"/>
      <c r="DH9" s="622"/>
      <c r="DI9" s="622"/>
      <c r="DJ9" s="622"/>
      <c r="DK9" s="622"/>
      <c r="DL9" s="622"/>
      <c r="DM9" s="622"/>
      <c r="DN9" s="622"/>
      <c r="DO9" s="622"/>
      <c r="DP9" s="623"/>
      <c r="DQ9" s="627">
        <v>4155806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426953</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356273</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332151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4681915</v>
      </c>
      <c r="S11" s="622"/>
      <c r="T11" s="622"/>
      <c r="U11" s="622"/>
      <c r="V11" s="622"/>
      <c r="W11" s="622"/>
      <c r="X11" s="622"/>
      <c r="Y11" s="623"/>
      <c r="Z11" s="624">
        <v>5.5</v>
      </c>
      <c r="AA11" s="625"/>
      <c r="AB11" s="625"/>
      <c r="AC11" s="626"/>
      <c r="AD11" s="627">
        <v>4681915</v>
      </c>
      <c r="AE11" s="622"/>
      <c r="AF11" s="622"/>
      <c r="AG11" s="622"/>
      <c r="AH11" s="622"/>
      <c r="AI11" s="622"/>
      <c r="AJ11" s="622"/>
      <c r="AK11" s="623"/>
      <c r="AL11" s="624">
        <v>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629682</v>
      </c>
      <c r="BH11" s="622"/>
      <c r="BI11" s="622"/>
      <c r="BJ11" s="622"/>
      <c r="BK11" s="622"/>
      <c r="BL11" s="622"/>
      <c r="BM11" s="622"/>
      <c r="BN11" s="623"/>
      <c r="BO11" s="659">
        <v>1.8</v>
      </c>
      <c r="BP11" s="659"/>
      <c r="BQ11" s="659"/>
      <c r="BR11" s="659"/>
      <c r="BS11" s="660">
        <v>106344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101947</v>
      </c>
      <c r="CS11" s="622"/>
      <c r="CT11" s="622"/>
      <c r="CU11" s="622"/>
      <c r="CV11" s="622"/>
      <c r="CW11" s="622"/>
      <c r="CX11" s="622"/>
      <c r="CY11" s="623"/>
      <c r="CZ11" s="659">
        <v>0.1</v>
      </c>
      <c r="DA11" s="659"/>
      <c r="DB11" s="659"/>
      <c r="DC11" s="659"/>
      <c r="DD11" s="627">
        <v>12802</v>
      </c>
      <c r="DE11" s="622"/>
      <c r="DF11" s="622"/>
      <c r="DG11" s="622"/>
      <c r="DH11" s="622"/>
      <c r="DI11" s="622"/>
      <c r="DJ11" s="622"/>
      <c r="DK11" s="622"/>
      <c r="DL11" s="622"/>
      <c r="DM11" s="622"/>
      <c r="DN11" s="622"/>
      <c r="DO11" s="622"/>
      <c r="DP11" s="623"/>
      <c r="DQ11" s="627">
        <v>86565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13174705</v>
      </c>
      <c r="BH12" s="622"/>
      <c r="BI12" s="622"/>
      <c r="BJ12" s="622"/>
      <c r="BK12" s="622"/>
      <c r="BL12" s="622"/>
      <c r="BM12" s="622"/>
      <c r="BN12" s="623"/>
      <c r="BO12" s="659">
        <v>38.200000000000003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482923</v>
      </c>
      <c r="CS12" s="622"/>
      <c r="CT12" s="622"/>
      <c r="CU12" s="622"/>
      <c r="CV12" s="622"/>
      <c r="CW12" s="622"/>
      <c r="CX12" s="622"/>
      <c r="CY12" s="623"/>
      <c r="CZ12" s="659">
        <v>0.6</v>
      </c>
      <c r="DA12" s="659"/>
      <c r="DB12" s="659"/>
      <c r="DC12" s="659"/>
      <c r="DD12" s="627" t="s">
        <v>122</v>
      </c>
      <c r="DE12" s="622"/>
      <c r="DF12" s="622"/>
      <c r="DG12" s="622"/>
      <c r="DH12" s="622"/>
      <c r="DI12" s="622"/>
      <c r="DJ12" s="622"/>
      <c r="DK12" s="622"/>
      <c r="DL12" s="622"/>
      <c r="DM12" s="622"/>
      <c r="DN12" s="622"/>
      <c r="DO12" s="622"/>
      <c r="DP12" s="623"/>
      <c r="DQ12" s="627">
        <v>433105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12807874</v>
      </c>
      <c r="BH13" s="622"/>
      <c r="BI13" s="622"/>
      <c r="BJ13" s="622"/>
      <c r="BK13" s="622"/>
      <c r="BL13" s="622"/>
      <c r="BM13" s="622"/>
      <c r="BN13" s="623"/>
      <c r="BO13" s="659">
        <v>37.200000000000003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6217427</v>
      </c>
      <c r="CS13" s="622"/>
      <c r="CT13" s="622"/>
      <c r="CU13" s="622"/>
      <c r="CV13" s="622"/>
      <c r="CW13" s="622"/>
      <c r="CX13" s="622"/>
      <c r="CY13" s="623"/>
      <c r="CZ13" s="659">
        <v>7.5</v>
      </c>
      <c r="DA13" s="659"/>
      <c r="DB13" s="659"/>
      <c r="DC13" s="659"/>
      <c r="DD13" s="627">
        <v>2909468</v>
      </c>
      <c r="DE13" s="622"/>
      <c r="DF13" s="622"/>
      <c r="DG13" s="622"/>
      <c r="DH13" s="622"/>
      <c r="DI13" s="622"/>
      <c r="DJ13" s="622"/>
      <c r="DK13" s="622"/>
      <c r="DL13" s="622"/>
      <c r="DM13" s="622"/>
      <c r="DN13" s="622"/>
      <c r="DO13" s="622"/>
      <c r="DP13" s="623"/>
      <c r="DQ13" s="627">
        <v>3559776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2233</v>
      </c>
      <c r="S14" s="622"/>
      <c r="T14" s="622"/>
      <c r="U14" s="622"/>
      <c r="V14" s="622"/>
      <c r="W14" s="622"/>
      <c r="X14" s="622"/>
      <c r="Y14" s="623"/>
      <c r="Z14" s="659">
        <v>0</v>
      </c>
      <c r="AA14" s="659"/>
      <c r="AB14" s="659"/>
      <c r="AC14" s="659"/>
      <c r="AD14" s="660">
        <v>2233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147205</v>
      </c>
      <c r="BH14" s="622"/>
      <c r="BI14" s="622"/>
      <c r="BJ14" s="622"/>
      <c r="BK14" s="622"/>
      <c r="BL14" s="622"/>
      <c r="BM14" s="622"/>
      <c r="BN14" s="623"/>
      <c r="BO14" s="659">
        <v>0.4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2529844</v>
      </c>
      <c r="CS14" s="622"/>
      <c r="CT14" s="622"/>
      <c r="CU14" s="622"/>
      <c r="CV14" s="622"/>
      <c r="CW14" s="622"/>
      <c r="CX14" s="622"/>
      <c r="CY14" s="623"/>
      <c r="CZ14" s="659">
        <v>3</v>
      </c>
      <c r="DA14" s="659"/>
      <c r="DB14" s="659"/>
      <c r="DC14" s="659"/>
      <c r="DD14" s="627">
        <v>154721</v>
      </c>
      <c r="DE14" s="622"/>
      <c r="DF14" s="622"/>
      <c r="DG14" s="622"/>
      <c r="DH14" s="622"/>
      <c r="DI14" s="622"/>
      <c r="DJ14" s="622"/>
      <c r="DK14" s="622"/>
      <c r="DL14" s="622"/>
      <c r="DM14" s="622"/>
      <c r="DN14" s="622"/>
      <c r="DO14" s="622"/>
      <c r="DP14" s="623"/>
      <c r="DQ14" s="627">
        <v>1839746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1089806</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7815478</v>
      </c>
      <c r="CS15" s="622"/>
      <c r="CT15" s="622"/>
      <c r="CU15" s="622"/>
      <c r="CV15" s="622"/>
      <c r="CW15" s="622"/>
      <c r="CX15" s="622"/>
      <c r="CY15" s="623"/>
      <c r="CZ15" s="659">
        <v>9.4</v>
      </c>
      <c r="DA15" s="659"/>
      <c r="DB15" s="659"/>
      <c r="DC15" s="659"/>
      <c r="DD15" s="627">
        <v>772720</v>
      </c>
      <c r="DE15" s="622"/>
      <c r="DF15" s="622"/>
      <c r="DG15" s="622"/>
      <c r="DH15" s="622"/>
      <c r="DI15" s="622"/>
      <c r="DJ15" s="622"/>
      <c r="DK15" s="622"/>
      <c r="DL15" s="622"/>
      <c r="DM15" s="622"/>
      <c r="DN15" s="622"/>
      <c r="DO15" s="622"/>
      <c r="DP15" s="623"/>
      <c r="DQ15" s="627">
        <v>6031212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83542</v>
      </c>
      <c r="S16" s="622"/>
      <c r="T16" s="622"/>
      <c r="U16" s="622"/>
      <c r="V16" s="622"/>
      <c r="W16" s="622"/>
      <c r="X16" s="622"/>
      <c r="Y16" s="623"/>
      <c r="Z16" s="659">
        <v>0.1</v>
      </c>
      <c r="AA16" s="659"/>
      <c r="AB16" s="659"/>
      <c r="AC16" s="659"/>
      <c r="AD16" s="660">
        <v>83542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548030</v>
      </c>
      <c r="S17" s="622"/>
      <c r="T17" s="622"/>
      <c r="U17" s="622"/>
      <c r="V17" s="622"/>
      <c r="W17" s="622"/>
      <c r="X17" s="622"/>
      <c r="Y17" s="623"/>
      <c r="Z17" s="659">
        <v>0.6</v>
      </c>
      <c r="AA17" s="659"/>
      <c r="AB17" s="659"/>
      <c r="AC17" s="659"/>
      <c r="AD17" s="660">
        <v>548030</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4714662</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4592377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246594</v>
      </c>
      <c r="S18" s="622"/>
      <c r="T18" s="622"/>
      <c r="U18" s="622"/>
      <c r="V18" s="622"/>
      <c r="W18" s="622"/>
      <c r="X18" s="622"/>
      <c r="Y18" s="623"/>
      <c r="Z18" s="659">
        <v>0.3</v>
      </c>
      <c r="AA18" s="659"/>
      <c r="AB18" s="659"/>
      <c r="AC18" s="659"/>
      <c r="AD18" s="660">
        <v>246594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246527</v>
      </c>
      <c r="S19" s="622"/>
      <c r="T19" s="622"/>
      <c r="U19" s="622"/>
      <c r="V19" s="622"/>
      <c r="W19" s="622"/>
      <c r="X19" s="622"/>
      <c r="Y19" s="623"/>
      <c r="Z19" s="659">
        <v>0.3</v>
      </c>
      <c r="AA19" s="659"/>
      <c r="AB19" s="659"/>
      <c r="AC19" s="659"/>
      <c r="AD19" s="660">
        <v>246527</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2656507</v>
      </c>
      <c r="BH19" s="622"/>
      <c r="BI19" s="622"/>
      <c r="BJ19" s="622"/>
      <c r="BK19" s="622"/>
      <c r="BL19" s="622"/>
      <c r="BM19" s="622"/>
      <c r="BN19" s="623"/>
      <c r="BO19" s="659">
        <v>7.7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67</v>
      </c>
      <c r="S20" s="622"/>
      <c r="T20" s="622"/>
      <c r="U20" s="622"/>
      <c r="V20" s="622"/>
      <c r="W20" s="622"/>
      <c r="X20" s="622"/>
      <c r="Y20" s="623"/>
      <c r="Z20" s="659">
        <v>0</v>
      </c>
      <c r="AA20" s="659"/>
      <c r="AB20" s="659"/>
      <c r="AC20" s="659"/>
      <c r="AD20" s="660">
        <v>67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2656507</v>
      </c>
      <c r="BH20" s="622"/>
      <c r="BI20" s="622"/>
      <c r="BJ20" s="622"/>
      <c r="BK20" s="622"/>
      <c r="BL20" s="622"/>
      <c r="BM20" s="622"/>
      <c r="BN20" s="623"/>
      <c r="BO20" s="659">
        <v>7.7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83032904</v>
      </c>
      <c r="CS20" s="622"/>
      <c r="CT20" s="622"/>
      <c r="CU20" s="622"/>
      <c r="CV20" s="622"/>
      <c r="CW20" s="622"/>
      <c r="CX20" s="622"/>
      <c r="CY20" s="623"/>
      <c r="CZ20" s="659">
        <v>100</v>
      </c>
      <c r="DA20" s="659"/>
      <c r="DB20" s="659"/>
      <c r="DC20" s="659"/>
      <c r="DD20" s="627">
        <v>4623586</v>
      </c>
      <c r="DE20" s="622"/>
      <c r="DF20" s="622"/>
      <c r="DG20" s="622"/>
      <c r="DH20" s="622"/>
      <c r="DI20" s="622"/>
      <c r="DJ20" s="622"/>
      <c r="DK20" s="622"/>
      <c r="DL20" s="622"/>
      <c r="DM20" s="622"/>
      <c r="DN20" s="622"/>
      <c r="DO20" s="622"/>
      <c r="DP20" s="623"/>
      <c r="DQ20" s="627">
        <v>52167749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4116395</v>
      </c>
      <c r="S21" s="622"/>
      <c r="T21" s="622"/>
      <c r="U21" s="622"/>
      <c r="V21" s="622"/>
      <c r="W21" s="622"/>
      <c r="X21" s="622"/>
      <c r="Y21" s="623"/>
      <c r="Z21" s="659">
        <v>4.8</v>
      </c>
      <c r="AA21" s="659"/>
      <c r="AB21" s="659"/>
      <c r="AC21" s="659"/>
      <c r="AD21" s="660">
        <v>3724642</v>
      </c>
      <c r="AE21" s="660"/>
      <c r="AF21" s="660"/>
      <c r="AG21" s="660"/>
      <c r="AH21" s="660"/>
      <c r="AI21" s="660"/>
      <c r="AJ21" s="660"/>
      <c r="AK21" s="660"/>
      <c r="AL21" s="624">
        <v>8.8000000000000007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3724642</v>
      </c>
      <c r="S22" s="622"/>
      <c r="T22" s="622"/>
      <c r="U22" s="622"/>
      <c r="V22" s="622"/>
      <c r="W22" s="622"/>
      <c r="X22" s="622"/>
      <c r="Y22" s="623"/>
      <c r="Z22" s="659">
        <v>4.3</v>
      </c>
      <c r="AA22" s="659"/>
      <c r="AB22" s="659"/>
      <c r="AC22" s="659"/>
      <c r="AD22" s="660">
        <v>3724642</v>
      </c>
      <c r="AE22" s="660"/>
      <c r="AF22" s="660"/>
      <c r="AG22" s="660"/>
      <c r="AH22" s="660"/>
      <c r="AI22" s="660"/>
      <c r="AJ22" s="660"/>
      <c r="AK22" s="660"/>
      <c r="AL22" s="624">
        <v>8.8000000000000007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391616</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2656507</v>
      </c>
      <c r="BH23" s="622"/>
      <c r="BI23" s="622"/>
      <c r="BJ23" s="622"/>
      <c r="BK23" s="622"/>
      <c r="BL23" s="622"/>
      <c r="BM23" s="622"/>
      <c r="BN23" s="623"/>
      <c r="BO23" s="659">
        <v>7.7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137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41376305</v>
      </c>
      <c r="CS24" s="677"/>
      <c r="CT24" s="677"/>
      <c r="CU24" s="677"/>
      <c r="CV24" s="677"/>
      <c r="CW24" s="677"/>
      <c r="CX24" s="677"/>
      <c r="CY24" s="702"/>
      <c r="CZ24" s="703">
        <v>49.8</v>
      </c>
      <c r="DA24" s="685"/>
      <c r="DB24" s="685"/>
      <c r="DC24" s="705"/>
      <c r="DD24" s="701">
        <v>22274882</v>
      </c>
      <c r="DE24" s="677"/>
      <c r="DF24" s="677"/>
      <c r="DG24" s="677"/>
      <c r="DH24" s="677"/>
      <c r="DI24" s="677"/>
      <c r="DJ24" s="677"/>
      <c r="DK24" s="702"/>
      <c r="DL24" s="701">
        <v>20237883</v>
      </c>
      <c r="DM24" s="677"/>
      <c r="DN24" s="677"/>
      <c r="DO24" s="677"/>
      <c r="DP24" s="677"/>
      <c r="DQ24" s="677"/>
      <c r="DR24" s="677"/>
      <c r="DS24" s="677"/>
      <c r="DT24" s="677"/>
      <c r="DU24" s="677"/>
      <c r="DV24" s="702"/>
      <c r="DW24" s="703">
        <v>47.6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45254628</v>
      </c>
      <c r="S25" s="622"/>
      <c r="T25" s="622"/>
      <c r="U25" s="622"/>
      <c r="V25" s="622"/>
      <c r="W25" s="622"/>
      <c r="X25" s="622"/>
      <c r="Y25" s="623"/>
      <c r="Z25" s="659">
        <v>52.7</v>
      </c>
      <c r="AA25" s="659"/>
      <c r="AB25" s="659"/>
      <c r="AC25" s="659"/>
      <c r="AD25" s="660">
        <v>42206368</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10723807</v>
      </c>
      <c r="CS25" s="634"/>
      <c r="CT25" s="634"/>
      <c r="CU25" s="634"/>
      <c r="CV25" s="634"/>
      <c r="CW25" s="634"/>
      <c r="CX25" s="634"/>
      <c r="CY25" s="635"/>
      <c r="CZ25" s="624">
        <v>12.9</v>
      </c>
      <c r="DA25" s="636"/>
      <c r="DB25" s="636"/>
      <c r="DC25" s="637"/>
      <c r="DD25" s="627">
        <v>9726114</v>
      </c>
      <c r="DE25" s="634"/>
      <c r="DF25" s="634"/>
      <c r="DG25" s="634"/>
      <c r="DH25" s="634"/>
      <c r="DI25" s="634"/>
      <c r="DJ25" s="634"/>
      <c r="DK25" s="635"/>
      <c r="DL25" s="627">
        <v>9636486</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12901</v>
      </c>
      <c r="S26" s="622"/>
      <c r="T26" s="622"/>
      <c r="U26" s="622"/>
      <c r="V26" s="622"/>
      <c r="W26" s="622"/>
      <c r="X26" s="622"/>
      <c r="Y26" s="623"/>
      <c r="Z26" s="659">
        <v>0</v>
      </c>
      <c r="AA26" s="659"/>
      <c r="AB26" s="659"/>
      <c r="AC26" s="659"/>
      <c r="AD26" s="660">
        <v>12901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6334248</v>
      </c>
      <c r="CS26" s="622"/>
      <c r="CT26" s="622"/>
      <c r="CU26" s="622"/>
      <c r="CV26" s="622"/>
      <c r="CW26" s="622"/>
      <c r="CX26" s="622"/>
      <c r="CY26" s="623"/>
      <c r="CZ26" s="624">
        <v>7.6</v>
      </c>
      <c r="DA26" s="636"/>
      <c r="DB26" s="636"/>
      <c r="DC26" s="637"/>
      <c r="DD26" s="627">
        <v>5868746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464403</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34466849</v>
      </c>
      <c r="BH27" s="622"/>
      <c r="BI27" s="622"/>
      <c r="BJ27" s="622"/>
      <c r="BK27" s="622"/>
      <c r="BL27" s="622"/>
      <c r="BM27" s="622"/>
      <c r="BN27" s="623"/>
      <c r="BO27" s="659">
        <v>100</v>
      </c>
      <c r="BP27" s="659"/>
      <c r="BQ27" s="659"/>
      <c r="BR27" s="659"/>
      <c r="BS27" s="660">
        <v>106344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25937836</v>
      </c>
      <c r="CS27" s="634"/>
      <c r="CT27" s="634"/>
      <c r="CU27" s="634"/>
      <c r="CV27" s="634"/>
      <c r="CW27" s="634"/>
      <c r="CX27" s="634"/>
      <c r="CY27" s="635"/>
      <c r="CZ27" s="624">
        <v>31.2</v>
      </c>
      <c r="DA27" s="636"/>
      <c r="DB27" s="636"/>
      <c r="DC27" s="637"/>
      <c r="DD27" s="627">
        <v>7956391</v>
      </c>
      <c r="DE27" s="634"/>
      <c r="DF27" s="634"/>
      <c r="DG27" s="634"/>
      <c r="DH27" s="634"/>
      <c r="DI27" s="634"/>
      <c r="DJ27" s="634"/>
      <c r="DK27" s="635"/>
      <c r="DL27" s="627">
        <v>6009020</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375489</v>
      </c>
      <c r="S28" s="622"/>
      <c r="T28" s="622"/>
      <c r="U28" s="622"/>
      <c r="V28" s="622"/>
      <c r="W28" s="622"/>
      <c r="X28" s="622"/>
      <c r="Y28" s="623"/>
      <c r="Z28" s="659">
        <v>0.4</v>
      </c>
      <c r="AA28" s="659"/>
      <c r="AB28" s="659"/>
      <c r="AC28" s="659"/>
      <c r="AD28" s="660">
        <v>228242</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4714662</v>
      </c>
      <c r="CS28" s="622"/>
      <c r="CT28" s="622"/>
      <c r="CU28" s="622"/>
      <c r="CV28" s="622"/>
      <c r="CW28" s="622"/>
      <c r="CX28" s="622"/>
      <c r="CY28" s="623"/>
      <c r="CZ28" s="624">
        <v>5.7</v>
      </c>
      <c r="DA28" s="636"/>
      <c r="DB28" s="636"/>
      <c r="DC28" s="637"/>
      <c r="DD28" s="627">
        <v>4592377</v>
      </c>
      <c r="DE28" s="622"/>
      <c r="DF28" s="622"/>
      <c r="DG28" s="622"/>
      <c r="DH28" s="622"/>
      <c r="DI28" s="622"/>
      <c r="DJ28" s="622"/>
      <c r="DK28" s="623"/>
      <c r="DL28" s="627">
        <v>4592377</v>
      </c>
      <c r="DM28" s="622"/>
      <c r="DN28" s="622"/>
      <c r="DO28" s="622"/>
      <c r="DP28" s="622"/>
      <c r="DQ28" s="622"/>
      <c r="DR28" s="622"/>
      <c r="DS28" s="622"/>
      <c r="DT28" s="622"/>
      <c r="DU28" s="622"/>
      <c r="DV28" s="623"/>
      <c r="DW28" s="624">
        <v>10.8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432834</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4714646</v>
      </c>
      <c r="CS29" s="634"/>
      <c r="CT29" s="634"/>
      <c r="CU29" s="634"/>
      <c r="CV29" s="634"/>
      <c r="CW29" s="634"/>
      <c r="CX29" s="634"/>
      <c r="CY29" s="635"/>
      <c r="CZ29" s="624">
        <v>5.7</v>
      </c>
      <c r="DA29" s="636"/>
      <c r="DB29" s="636"/>
      <c r="DC29" s="637"/>
      <c r="DD29" s="627">
        <v>4592361</v>
      </c>
      <c r="DE29" s="634"/>
      <c r="DF29" s="634"/>
      <c r="DG29" s="634"/>
      <c r="DH29" s="634"/>
      <c r="DI29" s="634"/>
      <c r="DJ29" s="634"/>
      <c r="DK29" s="635"/>
      <c r="DL29" s="627">
        <v>4592361</v>
      </c>
      <c r="DM29" s="634"/>
      <c r="DN29" s="634"/>
      <c r="DO29" s="634"/>
      <c r="DP29" s="634"/>
      <c r="DQ29" s="634"/>
      <c r="DR29" s="634"/>
      <c r="DS29" s="634"/>
      <c r="DT29" s="634"/>
      <c r="DU29" s="634"/>
      <c r="DV29" s="635"/>
      <c r="DW29" s="624">
        <v>10.8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18462667</v>
      </c>
      <c r="S30" s="622"/>
      <c r="T30" s="622"/>
      <c r="U30" s="622"/>
      <c r="V30" s="622"/>
      <c r="W30" s="622"/>
      <c r="X30" s="622"/>
      <c r="Y30" s="623"/>
      <c r="Z30" s="659">
        <v>21.5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4580443</v>
      </c>
      <c r="CS30" s="622"/>
      <c r="CT30" s="622"/>
      <c r="CU30" s="622"/>
      <c r="CV30" s="622"/>
      <c r="CW30" s="622"/>
      <c r="CX30" s="622"/>
      <c r="CY30" s="623"/>
      <c r="CZ30" s="624">
        <v>5.5</v>
      </c>
      <c r="DA30" s="636"/>
      <c r="DB30" s="636"/>
      <c r="DC30" s="637"/>
      <c r="DD30" s="627">
        <v>4458392</v>
      </c>
      <c r="DE30" s="622"/>
      <c r="DF30" s="622"/>
      <c r="DG30" s="622"/>
      <c r="DH30" s="622"/>
      <c r="DI30" s="622"/>
      <c r="DJ30" s="622"/>
      <c r="DK30" s="623"/>
      <c r="DL30" s="627">
        <v>4458392</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98.8</v>
      </c>
      <c r="BN31" s="684"/>
      <c r="BO31" s="684"/>
      <c r="BP31" s="684"/>
      <c r="BQ31" s="686"/>
      <c r="BR31" s="683">
        <v>99.3</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134203</v>
      </c>
      <c r="CS31" s="634"/>
      <c r="CT31" s="634"/>
      <c r="CU31" s="634"/>
      <c r="CV31" s="634"/>
      <c r="CW31" s="634"/>
      <c r="CX31" s="634"/>
      <c r="CY31" s="635"/>
      <c r="CZ31" s="624">
        <v>0.2</v>
      </c>
      <c r="DA31" s="636"/>
      <c r="DB31" s="636"/>
      <c r="DC31" s="637"/>
      <c r="DD31" s="627">
        <v>133969</v>
      </c>
      <c r="DE31" s="634"/>
      <c r="DF31" s="634"/>
      <c r="DG31" s="634"/>
      <c r="DH31" s="634"/>
      <c r="DI31" s="634"/>
      <c r="DJ31" s="634"/>
      <c r="DK31" s="635"/>
      <c r="DL31" s="627">
        <v>133969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12999565</v>
      </c>
      <c r="S32" s="622"/>
      <c r="T32" s="622"/>
      <c r="U32" s="622"/>
      <c r="V32" s="622"/>
      <c r="W32" s="622"/>
      <c r="X32" s="622"/>
      <c r="Y32" s="623"/>
      <c r="Z32" s="659">
        <v>15.1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98.2</v>
      </c>
      <c r="BN32" s="634"/>
      <c r="BO32" s="634"/>
      <c r="BP32" s="634"/>
      <c r="BQ32" s="657"/>
      <c r="BR32" s="687">
        <v>99.1</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v>16</v>
      </c>
      <c r="CS32" s="622"/>
      <c r="CT32" s="622"/>
      <c r="CU32" s="622"/>
      <c r="CV32" s="622"/>
      <c r="CW32" s="622"/>
      <c r="CX32" s="622"/>
      <c r="CY32" s="623"/>
      <c r="CZ32" s="624">
        <v>0</v>
      </c>
      <c r="DA32" s="636"/>
      <c r="DB32" s="636"/>
      <c r="DC32" s="637"/>
      <c r="DD32" s="627">
        <v>16</v>
      </c>
      <c r="DE32" s="622"/>
      <c r="DF32" s="622"/>
      <c r="DG32" s="622"/>
      <c r="DH32" s="622"/>
      <c r="DI32" s="622"/>
      <c r="DJ32" s="622"/>
      <c r="DK32" s="623"/>
      <c r="DL32" s="627">
        <v>16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246081</v>
      </c>
      <c r="S33" s="622"/>
      <c r="T33" s="622"/>
      <c r="U33" s="622"/>
      <c r="V33" s="622"/>
      <c r="W33" s="622"/>
      <c r="X33" s="622"/>
      <c r="Y33" s="623"/>
      <c r="Z33" s="659">
        <v>0.3</v>
      </c>
      <c r="AA33" s="659"/>
      <c r="AB33" s="659"/>
      <c r="AC33" s="659"/>
      <c r="AD33" s="660">
        <v>54113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99.3</v>
      </c>
      <c r="BN33" s="606"/>
      <c r="BO33" s="606"/>
      <c r="BP33" s="606"/>
      <c r="BQ33" s="669"/>
      <c r="BR33" s="682">
        <v>99.5</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37033013</v>
      </c>
      <c r="CS33" s="634"/>
      <c r="CT33" s="634"/>
      <c r="CU33" s="634"/>
      <c r="CV33" s="634"/>
      <c r="CW33" s="634"/>
      <c r="CX33" s="634"/>
      <c r="CY33" s="635"/>
      <c r="CZ33" s="624">
        <v>44.6</v>
      </c>
      <c r="DA33" s="636"/>
      <c r="DB33" s="636"/>
      <c r="DC33" s="637"/>
      <c r="DD33" s="627">
        <v>29186304</v>
      </c>
      <c r="DE33" s="634"/>
      <c r="DF33" s="634"/>
      <c r="DG33" s="634"/>
      <c r="DH33" s="634"/>
      <c r="DI33" s="634"/>
      <c r="DJ33" s="634"/>
      <c r="DK33" s="635"/>
      <c r="DL33" s="627">
        <v>19418342</v>
      </c>
      <c r="DM33" s="634"/>
      <c r="DN33" s="634"/>
      <c r="DO33" s="634"/>
      <c r="DP33" s="634"/>
      <c r="DQ33" s="634"/>
      <c r="DR33" s="634"/>
      <c r="DS33" s="634"/>
      <c r="DT33" s="634"/>
      <c r="DU33" s="634"/>
      <c r="DV33" s="635"/>
      <c r="DW33" s="624">
        <v>45.7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95358</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14100333</v>
      </c>
      <c r="CS34" s="622"/>
      <c r="CT34" s="622"/>
      <c r="CU34" s="622"/>
      <c r="CV34" s="622"/>
      <c r="CW34" s="622"/>
      <c r="CX34" s="622"/>
      <c r="CY34" s="623"/>
      <c r="CZ34" s="624">
        <v>17</v>
      </c>
      <c r="DA34" s="636"/>
      <c r="DB34" s="636"/>
      <c r="DC34" s="637"/>
      <c r="DD34" s="627">
        <v>10350164</v>
      </c>
      <c r="DE34" s="622"/>
      <c r="DF34" s="622"/>
      <c r="DG34" s="622"/>
      <c r="DH34" s="622"/>
      <c r="DI34" s="622"/>
      <c r="DJ34" s="622"/>
      <c r="DK34" s="623"/>
      <c r="DL34" s="627">
        <v>8761948</v>
      </c>
      <c r="DM34" s="622"/>
      <c r="DN34" s="622"/>
      <c r="DO34" s="622"/>
      <c r="DP34" s="622"/>
      <c r="DQ34" s="622"/>
      <c r="DR34" s="622"/>
      <c r="DS34" s="622"/>
      <c r="DT34" s="622"/>
      <c r="DU34" s="622"/>
      <c r="DV34" s="623"/>
      <c r="DW34" s="624">
        <v>20.6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2886175</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418403</v>
      </c>
      <c r="CS35" s="634"/>
      <c r="CT35" s="634"/>
      <c r="CU35" s="634"/>
      <c r="CV35" s="634"/>
      <c r="CW35" s="634"/>
      <c r="CX35" s="634"/>
      <c r="CY35" s="635"/>
      <c r="CZ35" s="624">
        <v>0.5</v>
      </c>
      <c r="DA35" s="636"/>
      <c r="DB35" s="636"/>
      <c r="DC35" s="637"/>
      <c r="DD35" s="627">
        <v>414699</v>
      </c>
      <c r="DE35" s="634"/>
      <c r="DF35" s="634"/>
      <c r="DG35" s="634"/>
      <c r="DH35" s="634"/>
      <c r="DI35" s="634"/>
      <c r="DJ35" s="634"/>
      <c r="DK35" s="635"/>
      <c r="DL35" s="627">
        <v>414699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3519770</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8905553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227962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10236009</v>
      </c>
      <c r="CS36" s="622"/>
      <c r="CT36" s="622"/>
      <c r="CU36" s="622"/>
      <c r="CV36" s="622"/>
      <c r="CW36" s="622"/>
      <c r="CX36" s="622"/>
      <c r="CY36" s="623"/>
      <c r="CZ36" s="624">
        <v>12.3</v>
      </c>
      <c r="DA36" s="636"/>
      <c r="DB36" s="636"/>
      <c r="DC36" s="637"/>
      <c r="DD36" s="627">
        <v>7229342</v>
      </c>
      <c r="DE36" s="622"/>
      <c r="DF36" s="622"/>
      <c r="DG36" s="622"/>
      <c r="DH36" s="622"/>
      <c r="DI36" s="622"/>
      <c r="DJ36" s="622"/>
      <c r="DK36" s="623"/>
      <c r="DL36" s="627">
        <v>5038257</v>
      </c>
      <c r="DM36" s="622"/>
      <c r="DN36" s="622"/>
      <c r="DO36" s="622"/>
      <c r="DP36" s="622"/>
      <c r="DQ36" s="622"/>
      <c r="DR36" s="622"/>
      <c r="DS36" s="622"/>
      <c r="DT36" s="622"/>
      <c r="DU36" s="622"/>
      <c r="DV36" s="623"/>
      <c r="DW36" s="624">
        <v>11.9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431173</v>
      </c>
      <c r="S37" s="622"/>
      <c r="T37" s="622"/>
      <c r="U37" s="622"/>
      <c r="V37" s="622"/>
      <c r="W37" s="622"/>
      <c r="X37" s="622"/>
      <c r="Y37" s="623"/>
      <c r="Z37" s="659">
        <v>0.5</v>
      </c>
      <c r="AA37" s="659"/>
      <c r="AB37" s="659"/>
      <c r="AC37" s="659"/>
      <c r="AD37" s="660">
        <v>91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188087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-1869355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1306096</v>
      </c>
      <c r="CS37" s="634"/>
      <c r="CT37" s="634"/>
      <c r="CU37" s="634"/>
      <c r="CV37" s="634"/>
      <c r="CW37" s="634"/>
      <c r="CX37" s="634"/>
      <c r="CY37" s="635"/>
      <c r="CZ37" s="624">
        <v>1.6</v>
      </c>
      <c r="DA37" s="636"/>
      <c r="DB37" s="636"/>
      <c r="DC37" s="637"/>
      <c r="DD37" s="627">
        <v>1055642</v>
      </c>
      <c r="DE37" s="634"/>
      <c r="DF37" s="634"/>
      <c r="DG37" s="634"/>
      <c r="DH37" s="634"/>
      <c r="DI37" s="634"/>
      <c r="DJ37" s="634"/>
      <c r="DK37" s="635"/>
      <c r="DL37" s="627">
        <v>880136</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705500</v>
      </c>
      <c r="S38" s="622"/>
      <c r="T38" s="622"/>
      <c r="U38" s="622"/>
      <c r="V38" s="622"/>
      <c r="W38" s="622"/>
      <c r="X38" s="622"/>
      <c r="Y38" s="623"/>
      <c r="Z38" s="659">
        <v>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124608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26859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8591871</v>
      </c>
      <c r="CS38" s="622"/>
      <c r="CT38" s="622"/>
      <c r="CU38" s="622"/>
      <c r="CV38" s="622"/>
      <c r="CW38" s="622"/>
      <c r="CX38" s="622"/>
      <c r="CY38" s="623"/>
      <c r="CZ38" s="624">
        <v>10.3</v>
      </c>
      <c r="DA38" s="636"/>
      <c r="DB38" s="636"/>
      <c r="DC38" s="637"/>
      <c r="DD38" s="627">
        <v>7571240</v>
      </c>
      <c r="DE38" s="622"/>
      <c r="DF38" s="622"/>
      <c r="DG38" s="622"/>
      <c r="DH38" s="622"/>
      <c r="DI38" s="622"/>
      <c r="DJ38" s="622"/>
      <c r="DK38" s="623"/>
      <c r="DL38" s="627">
        <v>5175396</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95764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37381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3657410</v>
      </c>
      <c r="CS39" s="634"/>
      <c r="CT39" s="634"/>
      <c r="CU39" s="634"/>
      <c r="CV39" s="634"/>
      <c r="CW39" s="634"/>
      <c r="CX39" s="634"/>
      <c r="CY39" s="635"/>
      <c r="CZ39" s="624">
        <v>4.4000000000000004</v>
      </c>
      <c r="DA39" s="636"/>
      <c r="DB39" s="636"/>
      <c r="DC39" s="637"/>
      <c r="DD39" s="627">
        <v>3592817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29831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28987</v>
      </c>
      <c r="CS40" s="622"/>
      <c r="CT40" s="622"/>
      <c r="CU40" s="622"/>
      <c r="CV40" s="622"/>
      <c r="CW40" s="622"/>
      <c r="CX40" s="622"/>
      <c r="CY40" s="623"/>
      <c r="CZ40" s="624">
        <v>0</v>
      </c>
      <c r="DA40" s="636"/>
      <c r="DB40" s="636"/>
      <c r="DC40" s="637"/>
      <c r="DD40" s="627">
        <v>28042</v>
      </c>
      <c r="DE40" s="622"/>
      <c r="DF40" s="622"/>
      <c r="DG40" s="622"/>
      <c r="DH40" s="622"/>
      <c r="DI40" s="622"/>
      <c r="DJ40" s="622"/>
      <c r="DK40" s="623"/>
      <c r="DL40" s="627">
        <v>28042</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85886544</v>
      </c>
      <c r="S41" s="646"/>
      <c r="T41" s="646"/>
      <c r="U41" s="646"/>
      <c r="V41" s="646"/>
      <c r="W41" s="646"/>
      <c r="X41" s="646"/>
      <c r="Y41" s="649"/>
      <c r="Z41" s="650">
        <v>100</v>
      </c>
      <c r="AA41" s="650"/>
      <c r="AB41" s="650"/>
      <c r="AC41" s="650"/>
      <c r="AD41" s="651">
        <v>42501715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3130397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5336866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4623586</v>
      </c>
      <c r="CS42" s="634"/>
      <c r="CT42" s="634"/>
      <c r="CU42" s="634"/>
      <c r="CV42" s="634"/>
      <c r="CW42" s="634"/>
      <c r="CX42" s="634"/>
      <c r="CY42" s="635"/>
      <c r="CZ42" s="624">
        <v>5.6</v>
      </c>
      <c r="DA42" s="636"/>
      <c r="DB42" s="636"/>
      <c r="DC42" s="637"/>
      <c r="DD42" s="627">
        <v>706563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75195</v>
      </c>
      <c r="CS43" s="634"/>
      <c r="CT43" s="634"/>
      <c r="CU43" s="634"/>
      <c r="CV43" s="634"/>
      <c r="CW43" s="634"/>
      <c r="CX43" s="634"/>
      <c r="CY43" s="635"/>
      <c r="CZ43" s="624">
        <v>0.1</v>
      </c>
      <c r="DA43" s="636"/>
      <c r="DB43" s="636"/>
      <c r="DC43" s="637"/>
      <c r="DD43" s="627">
        <v>75195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4623586</v>
      </c>
      <c r="CS44" s="622"/>
      <c r="CT44" s="622"/>
      <c r="CU44" s="622"/>
      <c r="CV44" s="622"/>
      <c r="CW44" s="622"/>
      <c r="CX44" s="622"/>
      <c r="CY44" s="623"/>
      <c r="CZ44" s="624">
        <v>5.6</v>
      </c>
      <c r="DA44" s="625"/>
      <c r="DB44" s="625"/>
      <c r="DC44" s="626"/>
      <c r="DD44" s="627">
        <v>706563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808219</v>
      </c>
      <c r="CS45" s="634"/>
      <c r="CT45" s="634"/>
      <c r="CU45" s="634"/>
      <c r="CV45" s="634"/>
      <c r="CW45" s="634"/>
      <c r="CX45" s="634"/>
      <c r="CY45" s="635"/>
      <c r="CZ45" s="624">
        <v>1</v>
      </c>
      <c r="DA45" s="636"/>
      <c r="DB45" s="636"/>
      <c r="DC45" s="637"/>
      <c r="DD45" s="627">
        <v>30061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3810942</v>
      </c>
      <c r="CS46" s="622"/>
      <c r="CT46" s="622"/>
      <c r="CU46" s="622"/>
      <c r="CV46" s="622"/>
      <c r="CW46" s="622"/>
      <c r="CX46" s="622"/>
      <c r="CY46" s="623"/>
      <c r="CZ46" s="624">
        <v>4.5999999999999996</v>
      </c>
      <c r="DA46" s="625"/>
      <c r="DB46" s="625"/>
      <c r="DC46" s="626"/>
      <c r="DD46" s="627">
        <v>672077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83032904</v>
      </c>
      <c r="CS49" s="606"/>
      <c r="CT49" s="606"/>
      <c r="CU49" s="606"/>
      <c r="CV49" s="606"/>
      <c r="CW49" s="606"/>
      <c r="CX49" s="606"/>
      <c r="CY49" s="607"/>
      <c r="CZ49" s="608">
        <v>100</v>
      </c>
      <c r="DA49" s="609"/>
      <c r="DB49" s="609"/>
      <c r="DC49" s="610"/>
      <c r="DD49" s="611">
        <v>52167749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7/nA1HKeM0irOptNvKe4pjeg27G8LJpzqPE/2sAqfj8tYARE+Mm0ZC0EUt5H2be+8YsnU0FumvUUKWjDKmfhg==" saltValue="1oy3QdGtjC+im/9I2U+N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86039</v>
      </c>
      <c r="R7" s="1103"/>
      <c r="S7" s="1103"/>
      <c r="T7" s="1103"/>
      <c r="U7" s="1103"/>
      <c r="V7" s="1103">
        <v>83185</v>
      </c>
      <c r="W7" s="1103"/>
      <c r="X7" s="1103"/>
      <c r="Y7" s="1103"/>
      <c r="Z7" s="1103"/>
      <c r="AA7" s="1103">
        <v>2854</v>
      </c>
      <c r="AB7" s="1103"/>
      <c r="AC7" s="1103"/>
      <c r="AD7" s="1103"/>
      <c r="AE7" s="1104"/>
      <c r="AF7" s="1105">
        <v>2837</v>
      </c>
      <c r="AG7" s="1106"/>
      <c r="AH7" s="1106"/>
      <c r="AI7" s="1106"/>
      <c r="AJ7" s="1107"/>
      <c r="AK7" s="1108">
        <v>2886</v>
      </c>
      <c r="AL7" s="1109"/>
      <c r="AM7" s="1109"/>
      <c r="AN7" s="1109"/>
      <c r="AO7" s="1109"/>
      <c r="AP7" s="1109">
        <v>45630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545</v>
      </c>
      <c r="BS7" s="1099" t="s">
        <v>544</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v>
      </c>
      <c r="CS7" s="1097"/>
      <c r="CT7" s="1097"/>
      <c r="CU7" s="1097"/>
      <c r="CV7" s="1098"/>
      <c r="CW7" s="1096" t="s">
        <v>546</v>
      </c>
      <c r="CX7" s="1097"/>
      <c r="CY7" s="1097"/>
      <c r="CZ7" s="1097"/>
      <c r="DA7" s="1098"/>
      <c r="DB7" s="1096" t="s">
        <v>546</v>
      </c>
      <c r="DC7" s="1097"/>
      <c r="DD7" s="1097"/>
      <c r="DE7" s="1097"/>
      <c r="DF7" s="1098"/>
      <c r="DG7" s="1096" t="s">
        <v>546</v>
      </c>
      <c r="DH7" s="1097"/>
      <c r="DI7" s="1097"/>
      <c r="DJ7" s="1097"/>
      <c r="DK7" s="1098"/>
      <c r="DL7" s="1096" t="s">
        <v>546</v>
      </c>
      <c r="DM7" s="1097"/>
      <c r="DN7" s="1097"/>
      <c r="DO7" s="1097"/>
      <c r="DP7" s="1098"/>
      <c r="DQ7" s="1096" t="s">
        <v>546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85960</v>
      </c>
      <c r="R23" s="1061"/>
      <c r="S23" s="1061"/>
      <c r="T23" s="1061"/>
      <c r="U23" s="1061"/>
      <c r="V23" s="1061">
        <v>83107</v>
      </c>
      <c r="W23" s="1061"/>
      <c r="X23" s="1061"/>
      <c r="Y23" s="1061"/>
      <c r="Z23" s="1061"/>
      <c r="AA23" s="1061">
        <v>2854</v>
      </c>
      <c r="AB23" s="1061"/>
      <c r="AC23" s="1061"/>
      <c r="AD23" s="1061"/>
      <c r="AE23" s="1068"/>
      <c r="AF23" s="1069">
        <v>2837</v>
      </c>
      <c r="AG23" s="1061"/>
      <c r="AH23" s="1061"/>
      <c r="AI23" s="1061"/>
      <c r="AJ23" s="1070"/>
      <c r="AK23" s="1071"/>
      <c r="AL23" s="1072"/>
      <c r="AM23" s="1072"/>
      <c r="AN23" s="1072"/>
      <c r="AO23" s="1072"/>
      <c r="AP23" s="1061">
        <v>45630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19565</v>
      </c>
      <c r="R28" s="1051"/>
      <c r="S28" s="1051"/>
      <c r="T28" s="1051"/>
      <c r="U28" s="1051"/>
      <c r="V28" s="1051">
        <v>19337</v>
      </c>
      <c r="W28" s="1051"/>
      <c r="X28" s="1051"/>
      <c r="Y28" s="1051"/>
      <c r="Z28" s="1051"/>
      <c r="AA28" s="1051">
        <v>228</v>
      </c>
      <c r="AB28" s="1051"/>
      <c r="AC28" s="1051"/>
      <c r="AD28" s="1051"/>
      <c r="AE28" s="1052"/>
      <c r="AF28" s="1053">
        <v>228</v>
      </c>
      <c r="AG28" s="1051"/>
      <c r="AH28" s="1051"/>
      <c r="AI28" s="1051"/>
      <c r="AJ28" s="1054"/>
      <c r="AK28" s="1042">
        <v>3290</v>
      </c>
      <c r="AL28" s="1043"/>
      <c r="AM28" s="1043"/>
      <c r="AN28" s="1043"/>
      <c r="AO28" s="1043"/>
      <c r="AP28" s="1043" t="s">
        <v>486</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119</v>
      </c>
      <c r="R29" s="1039"/>
      <c r="S29" s="1039"/>
      <c r="T29" s="1039"/>
      <c r="U29" s="1039"/>
      <c r="V29" s="1039">
        <v>109</v>
      </c>
      <c r="W29" s="1039"/>
      <c r="X29" s="1039"/>
      <c r="Y29" s="1039"/>
      <c r="Z29" s="1039"/>
      <c r="AA29" s="1039">
        <v>10</v>
      </c>
      <c r="AB29" s="1039"/>
      <c r="AC29" s="1039"/>
      <c r="AD29" s="1039"/>
      <c r="AE29" s="1040"/>
      <c r="AF29" s="1035">
        <v>10</v>
      </c>
      <c r="AG29" s="1036"/>
      <c r="AH29" s="1036"/>
      <c r="AI29" s="1036"/>
      <c r="AJ29" s="1037"/>
      <c r="AK29" s="980" t="s">
        <v>486</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18412</v>
      </c>
      <c r="R30" s="1039"/>
      <c r="S30" s="1039"/>
      <c r="T30" s="1039"/>
      <c r="U30" s="1039"/>
      <c r="V30" s="1039">
        <v>18078</v>
      </c>
      <c r="W30" s="1039"/>
      <c r="X30" s="1039"/>
      <c r="Y30" s="1039"/>
      <c r="Z30" s="1039"/>
      <c r="AA30" s="1039">
        <v>334</v>
      </c>
      <c r="AB30" s="1039"/>
      <c r="AC30" s="1039"/>
      <c r="AD30" s="1039"/>
      <c r="AE30" s="1040"/>
      <c r="AF30" s="1035">
        <v>334</v>
      </c>
      <c r="AG30" s="1036"/>
      <c r="AH30" s="1036"/>
      <c r="AI30" s="1036"/>
      <c r="AJ30" s="1037"/>
      <c r="AK30" s="980">
        <v>3159</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5353</v>
      </c>
      <c r="R31" s="1039"/>
      <c r="S31" s="1039"/>
      <c r="T31" s="1039"/>
      <c r="U31" s="1039"/>
      <c r="V31" s="1039">
        <v>5311</v>
      </c>
      <c r="W31" s="1039"/>
      <c r="X31" s="1039"/>
      <c r="Y31" s="1039"/>
      <c r="Z31" s="1039"/>
      <c r="AA31" s="1039">
        <v>43</v>
      </c>
      <c r="AB31" s="1039"/>
      <c r="AC31" s="1039"/>
      <c r="AD31" s="1039"/>
      <c r="AE31" s="1040"/>
      <c r="AF31" s="1035">
        <v>43</v>
      </c>
      <c r="AG31" s="1036"/>
      <c r="AH31" s="1036"/>
      <c r="AI31" s="1036"/>
      <c r="AJ31" s="1037"/>
      <c r="AK31" s="980">
        <v>2454</v>
      </c>
      <c r="AL31" s="971"/>
      <c r="AM31" s="971"/>
      <c r="AN31" s="971"/>
      <c r="AO31" s="971"/>
      <c r="AP31" s="971" t="s">
        <v>486</v>
      </c>
      <c r="AQ31" s="971"/>
      <c r="AR31" s="971"/>
      <c r="AS31" s="971"/>
      <c r="AT31" s="971"/>
      <c r="AU31" s="971" t="s">
        <v>486</v>
      </c>
      <c r="AV31" s="971"/>
      <c r="AW31" s="971"/>
      <c r="AX31" s="971"/>
      <c r="AY31" s="971"/>
      <c r="AZ31" s="1041" t="s">
        <v>486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2986</v>
      </c>
      <c r="R32" s="1039"/>
      <c r="S32" s="1039"/>
      <c r="T32" s="1039"/>
      <c r="U32" s="1039"/>
      <c r="V32" s="1039">
        <v>2864</v>
      </c>
      <c r="W32" s="1039"/>
      <c r="X32" s="1039"/>
      <c r="Y32" s="1039"/>
      <c r="Z32" s="1039"/>
      <c r="AA32" s="1039">
        <v>122</v>
      </c>
      <c r="AB32" s="1039"/>
      <c r="AC32" s="1039"/>
      <c r="AD32" s="1039"/>
      <c r="AE32" s="1040"/>
      <c r="AF32" s="1035">
        <v>1083</v>
      </c>
      <c r="AG32" s="1036"/>
      <c r="AH32" s="1036"/>
      <c r="AI32" s="1036"/>
      <c r="AJ32" s="1037"/>
      <c r="AK32" s="980">
        <v>96</v>
      </c>
      <c r="AL32" s="971"/>
      <c r="AM32" s="971"/>
      <c r="AN32" s="971"/>
      <c r="AO32" s="971"/>
      <c r="AP32" s="971">
        <v>6019</v>
      </c>
      <c r="AQ32" s="971"/>
      <c r="AR32" s="971"/>
      <c r="AS32" s="971"/>
      <c r="AT32" s="971"/>
      <c r="AU32" s="971">
        <v>558</v>
      </c>
      <c r="AV32" s="971"/>
      <c r="AW32" s="971"/>
      <c r="AX32" s="971"/>
      <c r="AY32" s="971"/>
      <c r="AZ32" s="1041" t="s">
        <v>486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1698</v>
      </c>
      <c r="AG63" s="959"/>
      <c r="AH63" s="959"/>
      <c r="AI63" s="959"/>
      <c r="AJ63" s="1022"/>
      <c r="AK63" s="1023"/>
      <c r="AL63" s="963"/>
      <c r="AM63" s="963"/>
      <c r="AN63" s="963"/>
      <c r="AO63" s="963"/>
      <c r="AP63" s="959">
        <v>6019</v>
      </c>
      <c r="AQ63" s="959"/>
      <c r="AR63" s="959"/>
      <c r="AS63" s="959"/>
      <c r="AT63" s="959"/>
      <c r="AU63" s="959">
        <v>558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2808</v>
      </c>
      <c r="R68" s="982"/>
      <c r="S68" s="982"/>
      <c r="T68" s="982"/>
      <c r="U68" s="982"/>
      <c r="V68" s="982">
        <v>2426</v>
      </c>
      <c r="W68" s="982"/>
      <c r="X68" s="982"/>
      <c r="Y68" s="982"/>
      <c r="Z68" s="982"/>
      <c r="AA68" s="982">
        <v>382</v>
      </c>
      <c r="AB68" s="982"/>
      <c r="AC68" s="982"/>
      <c r="AD68" s="982"/>
      <c r="AE68" s="982"/>
      <c r="AF68" s="982">
        <v>382</v>
      </c>
      <c r="AG68" s="982"/>
      <c r="AH68" s="982"/>
      <c r="AI68" s="982"/>
      <c r="AJ68" s="982"/>
      <c r="AK68" s="982">
        <v>24</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9022</v>
      </c>
      <c r="R69" s="971"/>
      <c r="S69" s="971"/>
      <c r="T69" s="971"/>
      <c r="U69" s="971"/>
      <c r="V69" s="971">
        <v>8620</v>
      </c>
      <c r="W69" s="971"/>
      <c r="X69" s="971"/>
      <c r="Y69" s="971"/>
      <c r="Z69" s="971"/>
      <c r="AA69" s="971">
        <v>402</v>
      </c>
      <c r="AB69" s="971"/>
      <c r="AC69" s="971"/>
      <c r="AD69" s="971"/>
      <c r="AE69" s="971"/>
      <c r="AF69" s="971">
        <v>402</v>
      </c>
      <c r="AG69" s="971"/>
      <c r="AH69" s="971"/>
      <c r="AI69" s="971"/>
      <c r="AJ69" s="971"/>
      <c r="AK69" s="971">
        <v>0</v>
      </c>
      <c r="AL69" s="971"/>
      <c r="AM69" s="971"/>
      <c r="AN69" s="971"/>
      <c r="AO69" s="971"/>
      <c r="AP69" s="971">
        <v>158</v>
      </c>
      <c r="AQ69" s="971"/>
      <c r="AR69" s="971"/>
      <c r="AS69" s="971"/>
      <c r="AT69" s="971"/>
      <c r="AU69" s="971">
        <v>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992</v>
      </c>
      <c r="R70" s="971"/>
      <c r="S70" s="971"/>
      <c r="T70" s="971"/>
      <c r="U70" s="971"/>
      <c r="V70" s="971">
        <v>963</v>
      </c>
      <c r="W70" s="971"/>
      <c r="X70" s="971"/>
      <c r="Y70" s="971"/>
      <c r="Z70" s="971"/>
      <c r="AA70" s="971">
        <v>29</v>
      </c>
      <c r="AB70" s="971"/>
      <c r="AC70" s="971"/>
      <c r="AD70" s="971"/>
      <c r="AE70" s="971"/>
      <c r="AF70" s="971">
        <v>29</v>
      </c>
      <c r="AG70" s="971"/>
      <c r="AH70" s="971"/>
      <c r="AI70" s="971"/>
      <c r="AJ70" s="971"/>
      <c r="AK70" s="971">
        <v>50</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249</v>
      </c>
      <c r="R71" s="971"/>
      <c r="S71" s="971"/>
      <c r="T71" s="971"/>
      <c r="U71" s="971"/>
      <c r="V71" s="971">
        <v>194</v>
      </c>
      <c r="W71" s="971"/>
      <c r="X71" s="971"/>
      <c r="Y71" s="971"/>
      <c r="Z71" s="971"/>
      <c r="AA71" s="971">
        <v>55</v>
      </c>
      <c r="AB71" s="971"/>
      <c r="AC71" s="971"/>
      <c r="AD71" s="971"/>
      <c r="AE71" s="971"/>
      <c r="AF71" s="971">
        <v>55</v>
      </c>
      <c r="AG71" s="971"/>
      <c r="AH71" s="971"/>
      <c r="AI71" s="971"/>
      <c r="AJ71" s="971"/>
      <c r="AK71" s="971">
        <v>17</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470</v>
      </c>
      <c r="R72" s="971"/>
      <c r="S72" s="971"/>
      <c r="T72" s="971"/>
      <c r="U72" s="971"/>
      <c r="V72" s="971">
        <v>456</v>
      </c>
      <c r="W72" s="971"/>
      <c r="X72" s="971"/>
      <c r="Y72" s="971"/>
      <c r="Z72" s="971"/>
      <c r="AA72" s="971">
        <v>14</v>
      </c>
      <c r="AB72" s="971"/>
      <c r="AC72" s="971"/>
      <c r="AD72" s="971"/>
      <c r="AE72" s="971"/>
      <c r="AF72" s="971">
        <v>14</v>
      </c>
      <c r="AG72" s="971"/>
      <c r="AH72" s="971"/>
      <c r="AI72" s="971"/>
      <c r="AJ72" s="971"/>
      <c r="AK72" s="971">
        <v>27</v>
      </c>
      <c r="AL72" s="971"/>
      <c r="AM72" s="971"/>
      <c r="AN72" s="971"/>
      <c r="AO72" s="971"/>
      <c r="AP72" s="971">
        <v>306</v>
      </c>
      <c r="AQ72" s="971"/>
      <c r="AR72" s="971"/>
      <c r="AS72" s="971"/>
      <c r="AT72" s="971"/>
      <c r="AU72" s="971">
        <v>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21044</v>
      </c>
      <c r="R73" s="971"/>
      <c r="S73" s="971"/>
      <c r="T73" s="971"/>
      <c r="U73" s="971"/>
      <c r="V73" s="971">
        <v>21292</v>
      </c>
      <c r="W73" s="971"/>
      <c r="X73" s="971"/>
      <c r="Y73" s="971"/>
      <c r="Z73" s="971"/>
      <c r="AA73" s="971">
        <v>-248</v>
      </c>
      <c r="AB73" s="971"/>
      <c r="AC73" s="971"/>
      <c r="AD73" s="971"/>
      <c r="AE73" s="971"/>
      <c r="AF73" s="971">
        <v>10300</v>
      </c>
      <c r="AG73" s="971"/>
      <c r="AH73" s="971"/>
      <c r="AI73" s="971"/>
      <c r="AJ73" s="971"/>
      <c r="AK73" s="971">
        <v>1533</v>
      </c>
      <c r="AL73" s="971"/>
      <c r="AM73" s="971"/>
      <c r="AN73" s="971"/>
      <c r="AO73" s="971"/>
      <c r="AP73" s="971">
        <v>5975</v>
      </c>
      <c r="AQ73" s="971"/>
      <c r="AR73" s="971"/>
      <c r="AS73" s="971"/>
      <c r="AT73" s="971"/>
      <c r="AU73" s="971">
        <v>108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9878</v>
      </c>
      <c r="R74" s="971">
        <v>6933</v>
      </c>
      <c r="S74" s="971">
        <v>6933</v>
      </c>
      <c r="T74" s="971">
        <v>6933</v>
      </c>
      <c r="U74" s="971">
        <v>6933</v>
      </c>
      <c r="V74" s="971">
        <v>9787</v>
      </c>
      <c r="W74" s="971">
        <v>6850</v>
      </c>
      <c r="X74" s="971">
        <v>6850</v>
      </c>
      <c r="Y74" s="971">
        <v>6850</v>
      </c>
      <c r="Z74" s="971">
        <v>6850</v>
      </c>
      <c r="AA74" s="971">
        <v>92</v>
      </c>
      <c r="AB74" s="971">
        <v>82</v>
      </c>
      <c r="AC74" s="971">
        <v>82</v>
      </c>
      <c r="AD74" s="971">
        <v>82</v>
      </c>
      <c r="AE74" s="971">
        <v>82</v>
      </c>
      <c r="AF74" s="971">
        <v>92</v>
      </c>
      <c r="AG74" s="971">
        <v>82</v>
      </c>
      <c r="AH74" s="971">
        <v>82</v>
      </c>
      <c r="AI74" s="971">
        <v>82</v>
      </c>
      <c r="AJ74" s="971">
        <v>82</v>
      </c>
      <c r="AK74" s="971">
        <v>5083</v>
      </c>
      <c r="AL74" s="971">
        <v>2485</v>
      </c>
      <c r="AM74" s="971">
        <v>2485</v>
      </c>
      <c r="AN74" s="971">
        <v>2485</v>
      </c>
      <c r="AO74" s="971">
        <v>2485</v>
      </c>
      <c r="AP74" s="971" t="s">
        <v>486</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1600855</v>
      </c>
      <c r="R75" s="979">
        <v>1385861</v>
      </c>
      <c r="S75" s="979">
        <v>1385861</v>
      </c>
      <c r="T75" s="979">
        <v>1385861</v>
      </c>
      <c r="U75" s="980">
        <v>1385861</v>
      </c>
      <c r="V75" s="981">
        <v>1567252</v>
      </c>
      <c r="W75" s="979">
        <v>1346246</v>
      </c>
      <c r="X75" s="979">
        <v>1346246</v>
      </c>
      <c r="Y75" s="979">
        <v>1346246</v>
      </c>
      <c r="Z75" s="980">
        <v>1346246</v>
      </c>
      <c r="AA75" s="981">
        <v>33603</v>
      </c>
      <c r="AB75" s="979">
        <v>39615</v>
      </c>
      <c r="AC75" s="979">
        <v>39615</v>
      </c>
      <c r="AD75" s="979">
        <v>39615</v>
      </c>
      <c r="AE75" s="980">
        <v>39615</v>
      </c>
      <c r="AF75" s="981">
        <v>33603</v>
      </c>
      <c r="AG75" s="979">
        <v>39615</v>
      </c>
      <c r="AH75" s="979">
        <v>39615</v>
      </c>
      <c r="AI75" s="979">
        <v>39615</v>
      </c>
      <c r="AJ75" s="980">
        <v>39615</v>
      </c>
      <c r="AK75" s="981">
        <v>22693</v>
      </c>
      <c r="AL75" s="979"/>
      <c r="AM75" s="979"/>
      <c r="AN75" s="979"/>
      <c r="AO75" s="980"/>
      <c r="AP75" s="981" t="s">
        <v>486</v>
      </c>
      <c r="AQ75" s="979"/>
      <c r="AR75" s="979"/>
      <c r="AS75" s="979"/>
      <c r="AT75" s="980"/>
      <c r="AU75" s="981" t="s">
        <v>486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SUM(AF68:AJ75)</f>
        <v>203665</v>
      </c>
      <c r="AG88" s="959"/>
      <c r="AH88" s="959"/>
      <c r="AI88" s="959"/>
      <c r="AJ88" s="959"/>
      <c r="AK88" s="963"/>
      <c r="AL88" s="963"/>
      <c r="AM88" s="963"/>
      <c r="AN88" s="963"/>
      <c r="AO88" s="963"/>
      <c r="AP88" s="959">
        <f>SUM(AP68:AT75)</f>
        <v>6439</v>
      </c>
      <c r="AQ88" s="959"/>
      <c r="AR88" s="959"/>
      <c r="AS88" s="959"/>
      <c r="AT88" s="959"/>
      <c r="AU88" s="959">
        <f>SUM(AU68:AY75)</f>
        <v>199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546</v>
      </c>
      <c r="CX102" s="953"/>
      <c r="CY102" s="953"/>
      <c r="CZ102" s="953"/>
      <c r="DA102" s="954"/>
      <c r="DB102" s="952" t="s">
        <v>546</v>
      </c>
      <c r="DC102" s="953"/>
      <c r="DD102" s="953"/>
      <c r="DE102" s="953"/>
      <c r="DF102" s="954"/>
      <c r="DG102" s="952" t="s">
        <v>546</v>
      </c>
      <c r="DH102" s="953"/>
      <c r="DI102" s="953"/>
      <c r="DJ102" s="953"/>
      <c r="DK102" s="954"/>
      <c r="DL102" s="952" t="s">
        <v>546</v>
      </c>
      <c r="DM102" s="953"/>
      <c r="DN102" s="953"/>
      <c r="DO102" s="953"/>
      <c r="DP102" s="954"/>
      <c r="DQ102" s="952" t="s">
        <v>546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4744269</v>
      </c>
      <c r="AB110" s="889"/>
      <c r="AC110" s="889"/>
      <c r="AD110" s="889"/>
      <c r="AE110" s="890"/>
      <c r="AF110" s="891">
        <v>4763547</v>
      </c>
      <c r="AG110" s="889"/>
      <c r="AH110" s="889"/>
      <c r="AI110" s="889"/>
      <c r="AJ110" s="890"/>
      <c r="AK110" s="891">
        <v>4714646</v>
      </c>
      <c r="AL110" s="889"/>
      <c r="AM110" s="889"/>
      <c r="AN110" s="889"/>
      <c r="AO110" s="890"/>
      <c r="AP110" s="892">
        <v>12.1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53052164</v>
      </c>
      <c r="BR110" s="842"/>
      <c r="BS110" s="842"/>
      <c r="BT110" s="842"/>
      <c r="BU110" s="842"/>
      <c r="BV110" s="842">
        <v>49504903</v>
      </c>
      <c r="BW110" s="842"/>
      <c r="BX110" s="842"/>
      <c r="BY110" s="842"/>
      <c r="BZ110" s="842"/>
      <c r="CA110" s="842">
        <v>45629960</v>
      </c>
      <c r="CB110" s="842"/>
      <c r="CC110" s="842"/>
      <c r="CD110" s="842"/>
      <c r="CE110" s="842"/>
      <c r="CF110" s="866">
        <v>117.3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507661</v>
      </c>
      <c r="CB111" s="817"/>
      <c r="CC111" s="817"/>
      <c r="CD111" s="817"/>
      <c r="CE111" s="817"/>
      <c r="CF111" s="875">
        <v>1.3</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652562</v>
      </c>
      <c r="BR112" s="817"/>
      <c r="BS112" s="817"/>
      <c r="BT112" s="817"/>
      <c r="BU112" s="817"/>
      <c r="BV112" s="817">
        <v>727425</v>
      </c>
      <c r="BW112" s="817"/>
      <c r="BX112" s="817"/>
      <c r="BY112" s="817"/>
      <c r="BZ112" s="817"/>
      <c r="CA112" s="817">
        <v>716317</v>
      </c>
      <c r="CB112" s="817"/>
      <c r="CC112" s="817"/>
      <c r="CD112" s="817"/>
      <c r="CE112" s="817"/>
      <c r="CF112" s="875">
        <v>1.8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60471</v>
      </c>
      <c r="AB113" s="919"/>
      <c r="AC113" s="919"/>
      <c r="AD113" s="919"/>
      <c r="AE113" s="920"/>
      <c r="AF113" s="921">
        <v>64056</v>
      </c>
      <c r="AG113" s="919"/>
      <c r="AH113" s="919"/>
      <c r="AI113" s="919"/>
      <c r="AJ113" s="920"/>
      <c r="AK113" s="921">
        <v>60223</v>
      </c>
      <c r="AL113" s="919"/>
      <c r="AM113" s="919"/>
      <c r="AN113" s="919"/>
      <c r="AO113" s="920"/>
      <c r="AP113" s="922">
        <v>0.2</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259043</v>
      </c>
      <c r="BR113" s="817"/>
      <c r="BS113" s="817"/>
      <c r="BT113" s="817"/>
      <c r="BU113" s="817"/>
      <c r="BV113" s="817">
        <v>224684</v>
      </c>
      <c r="BW113" s="817"/>
      <c r="BX113" s="817"/>
      <c r="BY113" s="817"/>
      <c r="BZ113" s="817"/>
      <c r="CA113" s="817">
        <v>198954</v>
      </c>
      <c r="CB113" s="817"/>
      <c r="CC113" s="817"/>
      <c r="CD113" s="817"/>
      <c r="CE113" s="817"/>
      <c r="CF113" s="875">
        <v>0.5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39611</v>
      </c>
      <c r="AB114" s="780"/>
      <c r="AC114" s="780"/>
      <c r="AD114" s="780"/>
      <c r="AE114" s="781"/>
      <c r="AF114" s="782">
        <v>27032</v>
      </c>
      <c r="AG114" s="780"/>
      <c r="AH114" s="780"/>
      <c r="AI114" s="780"/>
      <c r="AJ114" s="781"/>
      <c r="AK114" s="782">
        <v>21357</v>
      </c>
      <c r="AL114" s="780"/>
      <c r="AM114" s="780"/>
      <c r="AN114" s="780"/>
      <c r="AO114" s="781"/>
      <c r="AP114" s="824">
        <v>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6672213</v>
      </c>
      <c r="BR114" s="817"/>
      <c r="BS114" s="817"/>
      <c r="BT114" s="817"/>
      <c r="BU114" s="817"/>
      <c r="BV114" s="817">
        <v>6590683</v>
      </c>
      <c r="BW114" s="817"/>
      <c r="BX114" s="817"/>
      <c r="BY114" s="817"/>
      <c r="BZ114" s="817"/>
      <c r="CA114" s="817">
        <v>6769832</v>
      </c>
      <c r="CB114" s="817"/>
      <c r="CC114" s="817"/>
      <c r="CD114" s="817"/>
      <c r="CE114" s="817"/>
      <c r="CF114" s="875">
        <v>17.399999999999999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v>507661</v>
      </c>
      <c r="DR115" s="780"/>
      <c r="DS115" s="780"/>
      <c r="DT115" s="780"/>
      <c r="DU115" s="781"/>
      <c r="DV115" s="824">
        <v>1.3</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4844351</v>
      </c>
      <c r="AB117" s="903"/>
      <c r="AC117" s="903"/>
      <c r="AD117" s="903"/>
      <c r="AE117" s="904"/>
      <c r="AF117" s="905">
        <v>4854635</v>
      </c>
      <c r="AG117" s="903"/>
      <c r="AH117" s="903"/>
      <c r="AI117" s="903"/>
      <c r="AJ117" s="904"/>
      <c r="AK117" s="905">
        <v>4796226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60635982</v>
      </c>
      <c r="BR119" s="845"/>
      <c r="BS119" s="845"/>
      <c r="BT119" s="845"/>
      <c r="BU119" s="845"/>
      <c r="BV119" s="845">
        <v>57047695</v>
      </c>
      <c r="BW119" s="845"/>
      <c r="BX119" s="845"/>
      <c r="BY119" s="845"/>
      <c r="BZ119" s="845"/>
      <c r="CA119" s="845">
        <v>53822724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13777322</v>
      </c>
      <c r="BR120" s="842"/>
      <c r="BS120" s="842"/>
      <c r="BT120" s="842"/>
      <c r="BU120" s="842"/>
      <c r="BV120" s="842">
        <v>16389717</v>
      </c>
      <c r="BW120" s="842"/>
      <c r="BX120" s="842"/>
      <c r="BY120" s="842"/>
      <c r="BZ120" s="842"/>
      <c r="CA120" s="842">
        <v>17284949</v>
      </c>
      <c r="CB120" s="842"/>
      <c r="CC120" s="842"/>
      <c r="CD120" s="842"/>
      <c r="CE120" s="842"/>
      <c r="CF120" s="866">
        <v>44.4</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652562</v>
      </c>
      <c r="DH120" s="842"/>
      <c r="DI120" s="842"/>
      <c r="DJ120" s="842"/>
      <c r="DK120" s="842"/>
      <c r="DL120" s="842">
        <v>727425</v>
      </c>
      <c r="DM120" s="842"/>
      <c r="DN120" s="842"/>
      <c r="DO120" s="842"/>
      <c r="DP120" s="842"/>
      <c r="DQ120" s="842">
        <v>716317</v>
      </c>
      <c r="DR120" s="842"/>
      <c r="DS120" s="842"/>
      <c r="DT120" s="842"/>
      <c r="DU120" s="842"/>
      <c r="DV120" s="843">
        <v>1.8</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5844396</v>
      </c>
      <c r="BR121" s="817"/>
      <c r="BS121" s="817"/>
      <c r="BT121" s="817"/>
      <c r="BU121" s="817"/>
      <c r="BV121" s="817">
        <v>5689581</v>
      </c>
      <c r="BW121" s="817"/>
      <c r="BX121" s="817"/>
      <c r="BY121" s="817"/>
      <c r="BZ121" s="817"/>
      <c r="CA121" s="817">
        <v>5345758</v>
      </c>
      <c r="CB121" s="817"/>
      <c r="CC121" s="817"/>
      <c r="CD121" s="817"/>
      <c r="CE121" s="817"/>
      <c r="CF121" s="875">
        <v>13.7</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37666787</v>
      </c>
      <c r="BR122" s="845"/>
      <c r="BS122" s="845"/>
      <c r="BT122" s="845"/>
      <c r="BU122" s="845"/>
      <c r="BV122" s="845">
        <v>35515661</v>
      </c>
      <c r="BW122" s="845"/>
      <c r="BX122" s="845"/>
      <c r="BY122" s="845"/>
      <c r="BZ122" s="845"/>
      <c r="CA122" s="845">
        <v>33018119</v>
      </c>
      <c r="CB122" s="845"/>
      <c r="CC122" s="845"/>
      <c r="CD122" s="845"/>
      <c r="CE122" s="845"/>
      <c r="CF122" s="846">
        <v>84.9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57288505</v>
      </c>
      <c r="BR123" s="833"/>
      <c r="BS123" s="833"/>
      <c r="BT123" s="833"/>
      <c r="BU123" s="833"/>
      <c r="BV123" s="833">
        <v>57594959</v>
      </c>
      <c r="BW123" s="833"/>
      <c r="BX123" s="833"/>
      <c r="BY123" s="833"/>
      <c r="BZ123" s="833"/>
      <c r="CA123" s="833">
        <v>55648826</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8.6</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608189</v>
      </c>
      <c r="AB128" s="801"/>
      <c r="AC128" s="801"/>
      <c r="AD128" s="801"/>
      <c r="AE128" s="802"/>
      <c r="AF128" s="803">
        <v>576716</v>
      </c>
      <c r="AG128" s="801"/>
      <c r="AH128" s="801"/>
      <c r="AI128" s="801"/>
      <c r="AJ128" s="802"/>
      <c r="AK128" s="803">
        <v>570173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11.41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42014740</v>
      </c>
      <c r="AB129" s="780"/>
      <c r="AC129" s="780"/>
      <c r="AD129" s="780"/>
      <c r="AE129" s="781"/>
      <c r="AF129" s="782">
        <v>41022644</v>
      </c>
      <c r="AG129" s="780"/>
      <c r="AH129" s="780"/>
      <c r="AI129" s="780"/>
      <c r="AJ129" s="781"/>
      <c r="AK129" s="782">
        <v>42080193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16.41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3272104</v>
      </c>
      <c r="AB130" s="780"/>
      <c r="AC130" s="780"/>
      <c r="AD130" s="780"/>
      <c r="AE130" s="781"/>
      <c r="AF130" s="782">
        <v>3224594</v>
      </c>
      <c r="AG130" s="780"/>
      <c r="AH130" s="780"/>
      <c r="AI130" s="780"/>
      <c r="AJ130" s="781"/>
      <c r="AK130" s="782">
        <v>3181146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38742636</v>
      </c>
      <c r="AB131" s="764"/>
      <c r="AC131" s="764"/>
      <c r="AD131" s="764"/>
      <c r="AE131" s="765"/>
      <c r="AF131" s="766">
        <v>37798050</v>
      </c>
      <c r="AG131" s="764"/>
      <c r="AH131" s="764"/>
      <c r="AI131" s="764"/>
      <c r="AJ131" s="765"/>
      <c r="AK131" s="766">
        <v>38899047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2.4883644980000001</v>
      </c>
      <c r="AB132" s="745"/>
      <c r="AC132" s="745"/>
      <c r="AD132" s="745"/>
      <c r="AE132" s="746"/>
      <c r="AF132" s="747">
        <v>2.786717833</v>
      </c>
      <c r="AG132" s="745"/>
      <c r="AH132" s="745"/>
      <c r="AI132" s="745"/>
      <c r="AJ132" s="746"/>
      <c r="AK132" s="747">
        <v>2.6862020549999999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2.2999999999999998</v>
      </c>
      <c r="AB133" s="724"/>
      <c r="AC133" s="724"/>
      <c r="AD133" s="724"/>
      <c r="AE133" s="725"/>
      <c r="AF133" s="723">
        <v>2.4</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qGzcGsxjoe+e0krnK/dkEdOf63gAU6BAcOenevUx3xXgfYMH9vHGu6Ww7OQl+7Fr02/rgjhK98SrTp8G9M2w==" saltValue="8y8mwmKm/5gnEIons69+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MEQdhqloOVBx4QPJDfoohc7w3Ly37oxXoT8AcggflzmNMd81eC0IAModTTQ9H/VhLcl6AnFHwKhCb+7Fvw8tw==" saltValue="ZdW5lyvRzF0fn+Bl39Bx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U3kaMVisRftXzjfrOftbpz5/cg16Q4Fd6E1ZoHqX0Wv/TLRfE0ji+sUtQ/N+0DhWVZ+H+T9t1ZKQgl+My55g==" saltValue="KjFXkqrLU61WQDEzYMim0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28" sqref="AK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10723807</v>
      </c>
      <c r="AP9" s="281">
        <v>52083</v>
      </c>
      <c r="AQ9" s="282">
        <v>61513</v>
      </c>
      <c r="AR9" s="283">
        <v>-15.3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187133</v>
      </c>
      <c r="AP10" s="284">
        <v>909</v>
      </c>
      <c r="AQ10" s="285">
        <v>1262</v>
      </c>
      <c r="AR10" s="286">
        <v>-28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126232</v>
      </c>
      <c r="AP11" s="284">
        <v>613</v>
      </c>
      <c r="AQ11" s="285">
        <v>1079</v>
      </c>
      <c r="AR11" s="286">
        <v>-43.2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46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520147</v>
      </c>
      <c r="AP13" s="284">
        <v>2526</v>
      </c>
      <c r="AQ13" s="285">
        <v>2016</v>
      </c>
      <c r="AR13" s="286">
        <v>25.3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75195</v>
      </c>
      <c r="AP14" s="284">
        <v>365</v>
      </c>
      <c r="AQ14" s="285">
        <v>1290</v>
      </c>
      <c r="AR14" s="286">
        <v>-71.7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-266743</v>
      </c>
      <c r="AP15" s="284">
        <v>-1296</v>
      </c>
      <c r="AQ15" s="285">
        <v>-2388</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11365771</v>
      </c>
      <c r="AP16" s="284">
        <v>55201</v>
      </c>
      <c r="AQ16" s="285">
        <v>64818</v>
      </c>
      <c r="AR16" s="286">
        <v>-14.8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4.76</v>
      </c>
      <c r="AP21" s="298">
        <v>6.09</v>
      </c>
      <c r="AQ21" s="299">
        <v>-1.33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99.1</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4714646</v>
      </c>
      <c r="AP32" s="312">
        <v>22898</v>
      </c>
      <c r="AQ32" s="313">
        <v>26619</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v>3</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28</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60223</v>
      </c>
      <c r="AP35" s="312">
        <v>292</v>
      </c>
      <c r="AQ35" s="313">
        <v>5266</v>
      </c>
      <c r="AR35" s="314">
        <v>-94.5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21357</v>
      </c>
      <c r="AP36" s="312">
        <v>104</v>
      </c>
      <c r="AQ36" s="313">
        <v>468</v>
      </c>
      <c r="AR36" s="314">
        <v>-77.8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985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-570173</v>
      </c>
      <c r="AP39" s="312">
        <v>-2769</v>
      </c>
      <c r="AQ39" s="313">
        <v>-7209</v>
      </c>
      <c r="AR39" s="314">
        <v>-61.6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-3181146</v>
      </c>
      <c r="AP40" s="312">
        <v>-15450</v>
      </c>
      <c r="AQ40" s="313">
        <v>-18404</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1044907</v>
      </c>
      <c r="AP41" s="312">
        <v>5075</v>
      </c>
      <c r="AQ41" s="313">
        <v>7755</v>
      </c>
      <c r="AR41" s="314">
        <v>-34.6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3781316</v>
      </c>
      <c r="AN51" s="334">
        <v>18434</v>
      </c>
      <c r="AO51" s="335">
        <v>-50.9</v>
      </c>
      <c r="AP51" s="336">
        <v>37644</v>
      </c>
      <c r="AQ51" s="337">
        <v>13.5</v>
      </c>
      <c r="AR51" s="338">
        <v>-64.400000000000006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1956672</v>
      </c>
      <c r="AN52" s="342">
        <v>9539</v>
      </c>
      <c r="AO52" s="343">
        <v>-43.2</v>
      </c>
      <c r="AP52" s="344">
        <v>24939</v>
      </c>
      <c r="AQ52" s="345">
        <v>22.5</v>
      </c>
      <c r="AR52" s="346">
        <v>-65.7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6672674</v>
      </c>
      <c r="AN53" s="334">
        <v>32384</v>
      </c>
      <c r="AO53" s="335">
        <v>75.7</v>
      </c>
      <c r="AP53" s="336">
        <v>39221</v>
      </c>
      <c r="AQ53" s="337">
        <v>4.2</v>
      </c>
      <c r="AR53" s="338">
        <v>71.5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4510433</v>
      </c>
      <c r="AN54" s="342">
        <v>21890</v>
      </c>
      <c r="AO54" s="343">
        <v>129.5</v>
      </c>
      <c r="AP54" s="344">
        <v>24821</v>
      </c>
      <c r="AQ54" s="345">
        <v>-0.5</v>
      </c>
      <c r="AR54" s="346">
        <v>130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3970983</v>
      </c>
      <c r="AN55" s="334">
        <v>19295</v>
      </c>
      <c r="AO55" s="335">
        <v>-40.4</v>
      </c>
      <c r="AP55" s="336">
        <v>38566</v>
      </c>
      <c r="AQ55" s="337">
        <v>-1.7</v>
      </c>
      <c r="AR55" s="338">
        <v>-38.700000000000003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3023817</v>
      </c>
      <c r="AN56" s="342">
        <v>14693</v>
      </c>
      <c r="AO56" s="343">
        <v>-32.9</v>
      </c>
      <c r="AP56" s="344">
        <v>24059</v>
      </c>
      <c r="AQ56" s="345">
        <v>-3.1</v>
      </c>
      <c r="AR56" s="346">
        <v>-29.8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5058518</v>
      </c>
      <c r="AN57" s="334">
        <v>24571</v>
      </c>
      <c r="AO57" s="335">
        <v>27.3</v>
      </c>
      <c r="AP57" s="336">
        <v>35156</v>
      </c>
      <c r="AQ57" s="337">
        <v>-8.8000000000000007</v>
      </c>
      <c r="AR57" s="338">
        <v>36.1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3152143</v>
      </c>
      <c r="AN58" s="342">
        <v>15311</v>
      </c>
      <c r="AO58" s="343">
        <v>4.2</v>
      </c>
      <c r="AP58" s="344">
        <v>22430</v>
      </c>
      <c r="AQ58" s="345">
        <v>-6.8</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4623586</v>
      </c>
      <c r="AN59" s="334">
        <v>22456</v>
      </c>
      <c r="AO59" s="335">
        <v>-8.6</v>
      </c>
      <c r="AP59" s="336">
        <v>37029</v>
      </c>
      <c r="AQ59" s="337">
        <v>5.3</v>
      </c>
      <c r="AR59" s="338">
        <v>-13.9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3810942</v>
      </c>
      <c r="AN60" s="342">
        <v>18509</v>
      </c>
      <c r="AO60" s="343">
        <v>20.9</v>
      </c>
      <c r="AP60" s="344">
        <v>23232</v>
      </c>
      <c r="AQ60" s="345">
        <v>3.6</v>
      </c>
      <c r="AR60" s="346">
        <v>17.3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4821415</v>
      </c>
      <c r="AN61" s="349">
        <v>23428</v>
      </c>
      <c r="AO61" s="350">
        <v>0.6</v>
      </c>
      <c r="AP61" s="351">
        <v>37523</v>
      </c>
      <c r="AQ61" s="352">
        <v>2.5</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3290801</v>
      </c>
      <c r="AN62" s="342">
        <v>15988</v>
      </c>
      <c r="AO62" s="343">
        <v>15.7</v>
      </c>
      <c r="AP62" s="344">
        <v>23896</v>
      </c>
      <c r="AQ62" s="345">
        <v>3.1</v>
      </c>
      <c r="AR62" s="346">
        <v>12.6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LGmLq5WCSmjansU8+8Fcr3Y1yr22p7WUuoDyMHyimn7UwIjAgcGDWFLgCsoBWBz4q8m3d3Rp4A80a8NrUALaw==" saltValue="0Z/fV0YvsV5Wj9DiAM3r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3AzorUDOJufgN+fxUiOf0URyctxroViy7fGuYHJhiNMg52QOa5pKds2a08Qe6kJYNs3h6U+q4g50sQkqWbWZ+Q==" saltValue="W5oxA+0+pLq+dQ10OU3y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P+TfusRNVLBJDqleu1J60Cdz11qqhhRyGIGfl/Xm0x3GuhDb7TqXDldfIA47F6juFU8cGhviO/R7A3T8xXKMsw==" saltValue="izrTKKkww7LUZQ2feTMF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7.82</v>
      </c>
      <c r="G47" s="12">
        <v>8.4700000000000006</v>
      </c>
      <c r="H47" s="12">
        <v>9.31</v>
      </c>
      <c r="I47" s="12">
        <v>10.8</v>
      </c>
      <c r="J47" s="13">
        <v>10.07</v>
      </c>
    </row>
    <row r="48" spans="2:10" ht="57.75" customHeight="1" x14ac:dyDescent="0.15">
      <c r="B48" s="14"/>
      <c r="C48" s="1141" t="s">
        <v>4</v>
      </c>
      <c r="D48" s="1141"/>
      <c r="E48" s="1142"/>
      <c r="F48" s="15">
        <v>3.65</v>
      </c>
      <c r="G48" s="16">
        <v>4.68</v>
      </c>
      <c r="H48" s="16">
        <v>9.07</v>
      </c>
      <c r="I48" s="16">
        <v>7.6</v>
      </c>
      <c r="J48" s="17">
        <v>6.74</v>
      </c>
    </row>
    <row r="49" spans="2:10" ht="57.75" customHeight="1" thickBot="1" x14ac:dyDescent="0.2">
      <c r="B49" s="18"/>
      <c r="C49" s="1143" t="s">
        <v>5</v>
      </c>
      <c r="D49" s="1143"/>
      <c r="E49" s="1144"/>
      <c r="F49" s="19">
        <v>0.41</v>
      </c>
      <c r="G49" s="20">
        <v>2</v>
      </c>
      <c r="H49" s="20">
        <v>5.92</v>
      </c>
      <c r="I49" s="20" t="s">
        <v>529</v>
      </c>
      <c r="J49" s="21" t="s">
        <v>530</v>
      </c>
    </row>
    <row r="50" spans="2:10" x14ac:dyDescent="0.15"/>
  </sheetData>
  <sheetProtection algorithmName="SHA-512" hashValue="RYTM3U80Wp7ZwrqmN8kxnJEBZzmYh22bjNABIm4as6pmlqXoU7eLT9eawQUyj6ucRcM7krXXTWAC+qVz/vN1OA==" saltValue="qfHMMnTpDkn1ONDbUA+r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3.64</v>
      </c>
      <c r="G34" s="33">
        <v>4.68</v>
      </c>
      <c r="H34" s="33">
        <v>9.07</v>
      </c>
      <c r="I34" s="33">
        <v>7.59</v>
      </c>
      <c r="J34" s="34">
        <v>6.74</v>
      </c>
      <c r="K34" s="22"/>
      <c r="L34" s="22"/>
      <c r="M34" s="22"/>
      <c r="N34" s="22"/>
      <c r="O34" s="22"/>
      <c r="P34" s="22"/>
    </row>
    <row r="35" spans="1:16" ht="39" customHeight="1" x14ac:dyDescent="0.15">
      <c r="A35" s="22"/>
      <c r="B35" s="35"/>
      <c r="C35" s="1145" t="s">
        <v>532</v>
      </c>
      <c r="D35" s="1146"/>
      <c r="E35" s="1147"/>
      <c r="F35" s="36">
        <v>0.68</v>
      </c>
      <c r="G35" s="37">
        <v>1.21</v>
      </c>
      <c r="H35" s="37">
        <v>1.5</v>
      </c>
      <c r="I35" s="37">
        <v>1.97</v>
      </c>
      <c r="J35" s="38">
        <v>2.57</v>
      </c>
      <c r="K35" s="22"/>
      <c r="L35" s="22"/>
      <c r="M35" s="22"/>
      <c r="N35" s="22"/>
      <c r="O35" s="22"/>
      <c r="P35" s="22"/>
    </row>
    <row r="36" spans="1:16" ht="39" customHeight="1" x14ac:dyDescent="0.15">
      <c r="A36" s="22"/>
      <c r="B36" s="35"/>
      <c r="C36" s="1145" t="s">
        <v>533</v>
      </c>
      <c r="D36" s="1146"/>
      <c r="E36" s="1147"/>
      <c r="F36" s="36">
        <v>1.1200000000000001</v>
      </c>
      <c r="G36" s="37">
        <v>1.61</v>
      </c>
      <c r="H36" s="37">
        <v>1.65</v>
      </c>
      <c r="I36" s="37">
        <v>1.26</v>
      </c>
      <c r="J36" s="38">
        <v>0.79</v>
      </c>
      <c r="K36" s="22"/>
      <c r="L36" s="22"/>
      <c r="M36" s="22"/>
      <c r="N36" s="22"/>
      <c r="O36" s="22"/>
      <c r="P36" s="22"/>
    </row>
    <row r="37" spans="1:16" ht="39" customHeight="1" x14ac:dyDescent="0.15">
      <c r="A37" s="22"/>
      <c r="B37" s="35"/>
      <c r="C37" s="1145" t="s">
        <v>534</v>
      </c>
      <c r="D37" s="1146"/>
      <c r="E37" s="1147"/>
      <c r="F37" s="36">
        <v>0.93</v>
      </c>
      <c r="G37" s="37">
        <v>0.69</v>
      </c>
      <c r="H37" s="37">
        <v>0.89</v>
      </c>
      <c r="I37" s="37">
        <v>0.64</v>
      </c>
      <c r="J37" s="38">
        <v>0.54</v>
      </c>
      <c r="K37" s="22"/>
      <c r="L37" s="22"/>
      <c r="M37" s="22"/>
      <c r="N37" s="22"/>
      <c r="O37" s="22"/>
      <c r="P37" s="22"/>
    </row>
    <row r="38" spans="1:16" ht="39" customHeight="1" x14ac:dyDescent="0.15">
      <c r="A38" s="22"/>
      <c r="B38" s="35"/>
      <c r="C38" s="1145" t="s">
        <v>535</v>
      </c>
      <c r="D38" s="1146"/>
      <c r="E38" s="1147"/>
      <c r="F38" s="36">
        <v>0.08</v>
      </c>
      <c r="G38" s="37">
        <v>0.05</v>
      </c>
      <c r="H38" s="37">
        <v>0.06</v>
      </c>
      <c r="I38" s="37">
        <v>0.09</v>
      </c>
      <c r="J38" s="38">
        <v>0.1</v>
      </c>
      <c r="K38" s="22"/>
      <c r="L38" s="22"/>
      <c r="M38" s="22"/>
      <c r="N38" s="22"/>
      <c r="O38" s="22"/>
      <c r="P38" s="22"/>
    </row>
    <row r="39" spans="1:16" ht="39" customHeight="1" x14ac:dyDescent="0.15">
      <c r="A39" s="22"/>
      <c r="B39" s="35"/>
      <c r="C39" s="1145" t="s">
        <v>536</v>
      </c>
      <c r="D39" s="1146"/>
      <c r="E39" s="1147"/>
      <c r="F39" s="36">
        <v>0.02</v>
      </c>
      <c r="G39" s="37">
        <v>0.04</v>
      </c>
      <c r="H39" s="37">
        <v>0.02</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BI1TzrOy2pT7h1u0+/hX5tCIsV0RsHYJoaa1QpQKa5OMJ1fkqjcHOcJeM5FaFfdxVMY2821D774+BfrPopSaw==" saltValue="gCMne+VX30+OK8ee34/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5571</v>
      </c>
      <c r="L45" s="60">
        <v>5068</v>
      </c>
      <c r="M45" s="60">
        <v>4744</v>
      </c>
      <c r="N45" s="60">
        <v>4764</v>
      </c>
      <c r="O45" s="61">
        <v>4715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57</v>
      </c>
      <c r="L48" s="64">
        <v>95</v>
      </c>
      <c r="M48" s="64">
        <v>60</v>
      </c>
      <c r="N48" s="64">
        <v>64</v>
      </c>
      <c r="O48" s="65">
        <v>60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107</v>
      </c>
      <c r="L49" s="64">
        <v>74</v>
      </c>
      <c r="M49" s="64">
        <v>40</v>
      </c>
      <c r="N49" s="64">
        <v>27</v>
      </c>
      <c r="O49" s="65">
        <v>21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4898</v>
      </c>
      <c r="L52" s="64">
        <v>4433</v>
      </c>
      <c r="M52" s="64">
        <v>3880</v>
      </c>
      <c r="N52" s="64">
        <v>3802</v>
      </c>
      <c r="O52" s="65">
        <v>3751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837</v>
      </c>
      <c r="L53" s="69">
        <v>804</v>
      </c>
      <c r="M53" s="69">
        <v>964</v>
      </c>
      <c r="N53" s="69">
        <v>1053</v>
      </c>
      <c r="O53" s="70">
        <v>1045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DDnlLn8wQMV51G0IhESmB8QuRPGIL2MEs+Wpq7sYulaw5NlS70BIkSD6nQjOIZsZ6T4uxU7OOeMDikKeOhJuw==" saltValue="PFUC2jM3pEQ2ecWlbaTw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R54" sqref="R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54806</v>
      </c>
      <c r="J41" s="356">
        <v>55268</v>
      </c>
      <c r="K41" s="356">
        <v>53052</v>
      </c>
      <c r="L41" s="356">
        <v>49505</v>
      </c>
      <c r="M41" s="357">
        <v>45630</v>
      </c>
    </row>
    <row r="42" spans="2:13" ht="27.75" customHeight="1" x14ac:dyDescent="0.15">
      <c r="B42" s="1186"/>
      <c r="C42" s="1187"/>
      <c r="D42" s="106"/>
      <c r="E42" s="1190" t="s">
        <v>32</v>
      </c>
      <c r="F42" s="1190"/>
      <c r="G42" s="1190"/>
      <c r="H42" s="1191"/>
      <c r="I42" s="358">
        <v>245</v>
      </c>
      <c r="J42" s="359" t="s">
        <v>486</v>
      </c>
      <c r="K42" s="359" t="s">
        <v>486</v>
      </c>
      <c r="L42" s="359" t="s">
        <v>486</v>
      </c>
      <c r="M42" s="360">
        <v>508</v>
      </c>
    </row>
    <row r="43" spans="2:13" ht="27.75" customHeight="1" x14ac:dyDescent="0.15">
      <c r="B43" s="1186"/>
      <c r="C43" s="1187"/>
      <c r="D43" s="106"/>
      <c r="E43" s="1190" t="s">
        <v>33</v>
      </c>
      <c r="F43" s="1190"/>
      <c r="G43" s="1190"/>
      <c r="H43" s="1191"/>
      <c r="I43" s="358">
        <v>1070</v>
      </c>
      <c r="J43" s="359">
        <v>881</v>
      </c>
      <c r="K43" s="359">
        <v>653</v>
      </c>
      <c r="L43" s="359">
        <v>727</v>
      </c>
      <c r="M43" s="360">
        <v>716</v>
      </c>
    </row>
    <row r="44" spans="2:13" ht="27.75" customHeight="1" x14ac:dyDescent="0.15">
      <c r="B44" s="1186"/>
      <c r="C44" s="1187"/>
      <c r="D44" s="106"/>
      <c r="E44" s="1190" t="s">
        <v>34</v>
      </c>
      <c r="F44" s="1190"/>
      <c r="G44" s="1190"/>
      <c r="H44" s="1191"/>
      <c r="I44" s="358">
        <v>414</v>
      </c>
      <c r="J44" s="359">
        <v>318</v>
      </c>
      <c r="K44" s="359">
        <v>259</v>
      </c>
      <c r="L44" s="359">
        <v>225</v>
      </c>
      <c r="M44" s="360">
        <v>199</v>
      </c>
    </row>
    <row r="45" spans="2:13" ht="27.75" customHeight="1" x14ac:dyDescent="0.15">
      <c r="B45" s="1186"/>
      <c r="C45" s="1187"/>
      <c r="D45" s="106"/>
      <c r="E45" s="1190" t="s">
        <v>35</v>
      </c>
      <c r="F45" s="1190"/>
      <c r="G45" s="1190"/>
      <c r="H45" s="1191"/>
      <c r="I45" s="358">
        <v>6733</v>
      </c>
      <c r="J45" s="359">
        <v>6644</v>
      </c>
      <c r="K45" s="359">
        <v>6672</v>
      </c>
      <c r="L45" s="359">
        <v>6591</v>
      </c>
      <c r="M45" s="360">
        <v>6770</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9625</v>
      </c>
      <c r="J50" s="359">
        <v>11416</v>
      </c>
      <c r="K50" s="359">
        <v>13777</v>
      </c>
      <c r="L50" s="359">
        <v>16390</v>
      </c>
      <c r="M50" s="360">
        <v>17285</v>
      </c>
    </row>
    <row r="51" spans="2:13" ht="27.75" customHeight="1" x14ac:dyDescent="0.15">
      <c r="B51" s="1186"/>
      <c r="C51" s="1187"/>
      <c r="D51" s="106"/>
      <c r="E51" s="1190" t="s">
        <v>42</v>
      </c>
      <c r="F51" s="1190"/>
      <c r="G51" s="1190"/>
      <c r="H51" s="1191"/>
      <c r="I51" s="358">
        <v>7437</v>
      </c>
      <c r="J51" s="359">
        <v>6574</v>
      </c>
      <c r="K51" s="359">
        <v>5844</v>
      </c>
      <c r="L51" s="359">
        <v>5690</v>
      </c>
      <c r="M51" s="360">
        <v>5346</v>
      </c>
    </row>
    <row r="52" spans="2:13" ht="27.75" customHeight="1" x14ac:dyDescent="0.15">
      <c r="B52" s="1188"/>
      <c r="C52" s="1189"/>
      <c r="D52" s="106"/>
      <c r="E52" s="1190" t="s">
        <v>43</v>
      </c>
      <c r="F52" s="1190"/>
      <c r="G52" s="1190"/>
      <c r="H52" s="1191"/>
      <c r="I52" s="358">
        <v>38637</v>
      </c>
      <c r="J52" s="359">
        <v>38052</v>
      </c>
      <c r="K52" s="359">
        <v>37667</v>
      </c>
      <c r="L52" s="359">
        <v>35516</v>
      </c>
      <c r="M52" s="360">
        <v>33018</v>
      </c>
    </row>
    <row r="53" spans="2:13" ht="27.75" customHeight="1" thickBot="1" x14ac:dyDescent="0.2">
      <c r="B53" s="1192" t="s">
        <v>19</v>
      </c>
      <c r="C53" s="1193"/>
      <c r="D53" s="110"/>
      <c r="E53" s="1194" t="s">
        <v>44</v>
      </c>
      <c r="F53" s="1194"/>
      <c r="G53" s="1194"/>
      <c r="H53" s="1195"/>
      <c r="I53" s="361">
        <v>7571</v>
      </c>
      <c r="J53" s="362">
        <v>7069</v>
      </c>
      <c r="K53" s="362">
        <v>3347</v>
      </c>
      <c r="L53" s="362">
        <v>-547</v>
      </c>
      <c r="M53" s="363">
        <v>-1826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PSq7XxKjO6wu8jX4wsHTZoTcAeZ//lj8QucqyFefORK9OQxFA4QYO9jJgpwON+aTz4ANVukB5DeNf703bVrA==" saltValue="2urR2JTpKJb/U+kB3n88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3913</v>
      </c>
      <c r="G55" s="122">
        <v>4432</v>
      </c>
      <c r="H55" s="123">
        <v>4238</v>
      </c>
    </row>
    <row r="56" spans="2:8" ht="52.5" customHeight="1" x14ac:dyDescent="0.15">
      <c r="B56" s="124"/>
      <c r="C56" s="1213" t="s">
        <v>47</v>
      </c>
      <c r="D56" s="1213"/>
      <c r="E56" s="1214"/>
      <c r="F56" s="125" t="s">
        <v>486</v>
      </c>
      <c r="G56" s="125" t="s">
        <v>486</v>
      </c>
      <c r="H56" s="126" t="s">
        <v>486</v>
      </c>
    </row>
    <row r="57" spans="2:8" ht="53.25" customHeight="1" x14ac:dyDescent="0.15">
      <c r="B57" s="124"/>
      <c r="C57" s="1215" t="s">
        <v>48</v>
      </c>
      <c r="D57" s="1215"/>
      <c r="E57" s="1216"/>
      <c r="F57" s="127">
        <v>8152</v>
      </c>
      <c r="G57" s="127">
        <v>10274</v>
      </c>
      <c r="H57" s="128">
        <v>11470</v>
      </c>
    </row>
    <row r="58" spans="2:8" ht="45.75" customHeight="1" x14ac:dyDescent="0.15">
      <c r="B58" s="129"/>
      <c r="C58" s="1203" t="s">
        <v>555</v>
      </c>
      <c r="D58" s="1204"/>
      <c r="E58" s="1205"/>
      <c r="F58" s="130">
        <v>4782</v>
      </c>
      <c r="G58" s="130">
        <v>6563</v>
      </c>
      <c r="H58" s="131">
        <v>8188</v>
      </c>
    </row>
    <row r="59" spans="2:8" ht="45.75" customHeight="1" x14ac:dyDescent="0.15">
      <c r="B59" s="129"/>
      <c r="C59" s="1203" t="s">
        <v>556</v>
      </c>
      <c r="D59" s="1204"/>
      <c r="E59" s="1205"/>
      <c r="F59" s="130">
        <v>1171</v>
      </c>
      <c r="G59" s="130">
        <v>1262</v>
      </c>
      <c r="H59" s="131">
        <v>1043</v>
      </c>
    </row>
    <row r="60" spans="2:8" ht="45.75" customHeight="1" x14ac:dyDescent="0.15">
      <c r="B60" s="129"/>
      <c r="C60" s="1203" t="s">
        <v>557</v>
      </c>
      <c r="D60" s="1204"/>
      <c r="E60" s="1205"/>
      <c r="F60" s="130">
        <v>881</v>
      </c>
      <c r="G60" s="130">
        <v>1005</v>
      </c>
      <c r="H60" s="131">
        <v>796</v>
      </c>
    </row>
    <row r="61" spans="2:8" ht="45.75" customHeight="1" x14ac:dyDescent="0.15">
      <c r="B61" s="129"/>
      <c r="C61" s="1203" t="s">
        <v>558</v>
      </c>
      <c r="D61" s="1204"/>
      <c r="E61" s="1205"/>
      <c r="F61" s="130">
        <v>649</v>
      </c>
      <c r="G61" s="130">
        <v>784</v>
      </c>
      <c r="H61" s="131">
        <v>667</v>
      </c>
    </row>
    <row r="62" spans="2:8" ht="45.75" customHeight="1" thickBot="1" x14ac:dyDescent="0.2">
      <c r="B62" s="132"/>
      <c r="C62" s="1206" t="s">
        <v>559</v>
      </c>
      <c r="D62" s="1207"/>
      <c r="E62" s="1208"/>
      <c r="F62" s="133">
        <v>427</v>
      </c>
      <c r="G62" s="133">
        <v>411</v>
      </c>
      <c r="H62" s="134">
        <v>513</v>
      </c>
    </row>
    <row r="63" spans="2:8" ht="52.5" customHeight="1" thickBot="1" x14ac:dyDescent="0.2">
      <c r="B63" s="135"/>
      <c r="C63" s="1209" t="s">
        <v>49</v>
      </c>
      <c r="D63" s="1209"/>
      <c r="E63" s="1210"/>
      <c r="F63" s="136">
        <v>12065</v>
      </c>
      <c r="G63" s="136">
        <v>14706</v>
      </c>
      <c r="H63" s="137">
        <v>15707</v>
      </c>
    </row>
    <row r="64" spans="2:8" x14ac:dyDescent="0.15"/>
  </sheetData>
  <sheetProtection algorithmName="SHA-512" hashValue="sK5USjbCjC6v3f4GgTGxTU0l63jEbFIfogOURcd3Pkj9sfjXUL1YAbOlhVp5Po67BxMHMz2EZtu3UDlCWQ4/Iw==" saltValue="3u7ImHYq7+8Z7Z37y+x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18434</v>
      </c>
      <c r="E3" s="156"/>
      <c r="F3" s="157">
        <v>37644</v>
      </c>
      <c r="G3" s="158"/>
      <c r="H3" s="159"/>
    </row>
    <row r="4" spans="1:8" x14ac:dyDescent="0.15">
      <c r="A4" s="160"/>
      <c r="B4" s="161"/>
      <c r="C4" s="162"/>
      <c r="D4" s="163">
        <v>9539</v>
      </c>
      <c r="E4" s="164"/>
      <c r="F4" s="165">
        <v>24939</v>
      </c>
      <c r="G4" s="166"/>
      <c r="H4" s="167"/>
    </row>
    <row r="5" spans="1:8" x14ac:dyDescent="0.15">
      <c r="A5" s="148" t="s">
        <v>518</v>
      </c>
      <c r="B5" s="153"/>
      <c r="C5" s="154"/>
      <c r="D5" s="155">
        <v>32384</v>
      </c>
      <c r="E5" s="156"/>
      <c r="F5" s="157">
        <v>39221</v>
      </c>
      <c r="G5" s="158"/>
      <c r="H5" s="159"/>
    </row>
    <row r="6" spans="1:8" x14ac:dyDescent="0.15">
      <c r="A6" s="160"/>
      <c r="B6" s="161"/>
      <c r="C6" s="162"/>
      <c r="D6" s="163">
        <v>21890</v>
      </c>
      <c r="E6" s="164"/>
      <c r="F6" s="165">
        <v>24821</v>
      </c>
      <c r="G6" s="166"/>
      <c r="H6" s="167"/>
    </row>
    <row r="7" spans="1:8" x14ac:dyDescent="0.15">
      <c r="A7" s="148" t="s">
        <v>519</v>
      </c>
      <c r="B7" s="153"/>
      <c r="C7" s="154"/>
      <c r="D7" s="155">
        <v>19295</v>
      </c>
      <c r="E7" s="156"/>
      <c r="F7" s="157">
        <v>38566</v>
      </c>
      <c r="G7" s="158"/>
      <c r="H7" s="159"/>
    </row>
    <row r="8" spans="1:8" x14ac:dyDescent="0.15">
      <c r="A8" s="160"/>
      <c r="B8" s="161"/>
      <c r="C8" s="162"/>
      <c r="D8" s="163">
        <v>14693</v>
      </c>
      <c r="E8" s="164"/>
      <c r="F8" s="165">
        <v>24059</v>
      </c>
      <c r="G8" s="166"/>
      <c r="H8" s="167"/>
    </row>
    <row r="9" spans="1:8" x14ac:dyDescent="0.15">
      <c r="A9" s="148" t="s">
        <v>520</v>
      </c>
      <c r="B9" s="153"/>
      <c r="C9" s="154"/>
      <c r="D9" s="155">
        <v>24571</v>
      </c>
      <c r="E9" s="156"/>
      <c r="F9" s="157">
        <v>35156</v>
      </c>
      <c r="G9" s="158"/>
      <c r="H9" s="159"/>
    </row>
    <row r="10" spans="1:8" x14ac:dyDescent="0.15">
      <c r="A10" s="160"/>
      <c r="B10" s="161"/>
      <c r="C10" s="162"/>
      <c r="D10" s="163">
        <v>15311</v>
      </c>
      <c r="E10" s="164"/>
      <c r="F10" s="165">
        <v>22430</v>
      </c>
      <c r="G10" s="166"/>
      <c r="H10" s="167"/>
    </row>
    <row r="11" spans="1:8" x14ac:dyDescent="0.15">
      <c r="A11" s="148" t="s">
        <v>521</v>
      </c>
      <c r="B11" s="153"/>
      <c r="C11" s="154"/>
      <c r="D11" s="155">
        <v>22456</v>
      </c>
      <c r="E11" s="156"/>
      <c r="F11" s="157">
        <v>37029</v>
      </c>
      <c r="G11" s="158"/>
      <c r="H11" s="159"/>
    </row>
    <row r="12" spans="1:8" x14ac:dyDescent="0.15">
      <c r="A12" s="160"/>
      <c r="B12" s="161"/>
      <c r="C12" s="168"/>
      <c r="D12" s="163">
        <v>18509</v>
      </c>
      <c r="E12" s="164"/>
      <c r="F12" s="165">
        <v>23232</v>
      </c>
      <c r="G12" s="166"/>
      <c r="H12" s="167"/>
    </row>
    <row r="13" spans="1:8" x14ac:dyDescent="0.15">
      <c r="A13" s="148"/>
      <c r="B13" s="153"/>
      <c r="C13" s="169"/>
      <c r="D13" s="170">
        <v>23428</v>
      </c>
      <c r="E13" s="171"/>
      <c r="F13" s="172">
        <v>37523</v>
      </c>
      <c r="G13" s="173"/>
      <c r="H13" s="159"/>
    </row>
    <row r="14" spans="1:8" x14ac:dyDescent="0.15">
      <c r="A14" s="160"/>
      <c r="B14" s="161"/>
      <c r="C14" s="162"/>
      <c r="D14" s="163">
        <v>15988</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3.65</v>
      </c>
      <c r="C19" s="174">
        <f>ROUND(VALUE(SUBSTITUTE(実質収支比率等に係る経年分析!G$48,"▲","-")),2)</f>
        <v>4.68</v>
      </c>
      <c r="D19" s="174">
        <f>ROUND(VALUE(SUBSTITUTE(実質収支比率等に係る経年分析!H$48,"▲","-")),2)</f>
        <v>9.07</v>
      </c>
      <c r="E19" s="174">
        <f>ROUND(VALUE(SUBSTITUTE(実質収支比率等に係る経年分析!I$48,"▲","-")),2)</f>
        <v>7.6</v>
      </c>
      <c r="F19" s="174">
        <f>ROUND(VALUE(SUBSTITUTE(実質収支比率等に係る経年分析!J$48,"▲","-")),2)</f>
        <v>6.74</v>
      </c>
    </row>
    <row r="20" spans="1:11" x14ac:dyDescent="0.15">
      <c r="A20" s="174" t="s">
        <v>53</v>
      </c>
      <c r="B20" s="174">
        <f>ROUND(VALUE(SUBSTITUTE(実質収支比率等に係る経年分析!F$47,"▲","-")),2)</f>
        <v>7.82</v>
      </c>
      <c r="C20" s="174">
        <f>ROUND(VALUE(SUBSTITUTE(実質収支比率等に係る経年分析!G$47,"▲","-")),2)</f>
        <v>8.4700000000000006</v>
      </c>
      <c r="D20" s="174">
        <f>ROUND(VALUE(SUBSTITUTE(実質収支比率等に係る経年分析!H$47,"▲","-")),2)</f>
        <v>9.31</v>
      </c>
      <c r="E20" s="174">
        <f>ROUND(VALUE(SUBSTITUTE(実質収支比率等に係る経年分析!I$47,"▲","-")),2)</f>
        <v>10.8</v>
      </c>
      <c r="F20" s="174">
        <f>ROUND(VALUE(SUBSTITUTE(実質収支比率等に係る経年分析!J$47,"▲","-")),2)</f>
        <v>10.07</v>
      </c>
    </row>
    <row r="21" spans="1:11" x14ac:dyDescent="0.15">
      <c r="A21" s="174" t="s">
        <v>54</v>
      </c>
      <c r="B21" s="174">
        <f>IF(ISNUMBER(VALUE(SUBSTITUTE(実質収支比率等に係る経年分析!F$49,"▲","-"))),ROUND(VALUE(SUBSTITUTE(実質収支比率等に係る経年分析!F$49,"▲","-")),2),NA())</f>
        <v>0.41</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5.92</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-1.1299999999999999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4898</v>
      </c>
      <c r="E42" s="176"/>
      <c r="F42" s="176"/>
      <c r="G42" s="176">
        <f>'実質公債費比率（分子）の構造'!L$52</f>
        <v>4433</v>
      </c>
      <c r="H42" s="176"/>
      <c r="I42" s="176"/>
      <c r="J42" s="176">
        <f>'実質公債費比率（分子）の構造'!M$52</f>
        <v>3880</v>
      </c>
      <c r="K42" s="176"/>
      <c r="L42" s="176"/>
      <c r="M42" s="176">
        <f>'実質公債費比率（分子）の構造'!N$52</f>
        <v>3802</v>
      </c>
      <c r="N42" s="176"/>
      <c r="O42" s="176"/>
      <c r="P42" s="176">
        <f>'実質公債費比率（分子）の構造'!O$52</f>
        <v>3751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107</v>
      </c>
      <c r="C45" s="176"/>
      <c r="D45" s="176"/>
      <c r="E45" s="176">
        <f>'実質公債費比率（分子）の構造'!L$49</f>
        <v>74</v>
      </c>
      <c r="F45" s="176"/>
      <c r="G45" s="176"/>
      <c r="H45" s="176">
        <f>'実質公債費比率（分子）の構造'!M$49</f>
        <v>40</v>
      </c>
      <c r="I45" s="176"/>
      <c r="J45" s="176"/>
      <c r="K45" s="176">
        <f>'実質公債費比率（分子）の構造'!N$49</f>
        <v>27</v>
      </c>
      <c r="L45" s="176"/>
      <c r="M45" s="176"/>
      <c r="N45" s="176">
        <f>'実質公債費比率（分子）の構造'!O$49</f>
        <v>21</v>
      </c>
      <c r="O45" s="176"/>
      <c r="P45" s="176"/>
    </row>
    <row r="46" spans="1:16" x14ac:dyDescent="0.15">
      <c r="A46" s="176" t="s">
        <v>64</v>
      </c>
      <c r="B46" s="176">
        <f>'実質公債費比率（分子）の構造'!K$48</f>
        <v>57</v>
      </c>
      <c r="C46" s="176"/>
      <c r="D46" s="176"/>
      <c r="E46" s="176">
        <f>'実質公債費比率（分子）の構造'!L$48</f>
        <v>95</v>
      </c>
      <c r="F46" s="176"/>
      <c r="G46" s="176"/>
      <c r="H46" s="176">
        <f>'実質公債費比率（分子）の構造'!M$48</f>
        <v>60</v>
      </c>
      <c r="I46" s="176"/>
      <c r="J46" s="176"/>
      <c r="K46" s="176">
        <f>'実質公債費比率（分子）の構造'!N$48</f>
        <v>64</v>
      </c>
      <c r="L46" s="176"/>
      <c r="M46" s="176"/>
      <c r="N46" s="176">
        <f>'実質公債費比率（分子）の構造'!O$48</f>
        <v>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5571</v>
      </c>
      <c r="C49" s="176"/>
      <c r="D49" s="176"/>
      <c r="E49" s="176">
        <f>'実質公債費比率（分子）の構造'!L$45</f>
        <v>5068</v>
      </c>
      <c r="F49" s="176"/>
      <c r="G49" s="176"/>
      <c r="H49" s="176">
        <f>'実質公債費比率（分子）の構造'!M$45</f>
        <v>4744</v>
      </c>
      <c r="I49" s="176"/>
      <c r="J49" s="176"/>
      <c r="K49" s="176">
        <f>'実質公債費比率（分子）の構造'!N$45</f>
        <v>4764</v>
      </c>
      <c r="L49" s="176"/>
      <c r="M49" s="176"/>
      <c r="N49" s="176">
        <f>'実質公債費比率（分子）の構造'!O$45</f>
        <v>4715</v>
      </c>
      <c r="O49" s="176"/>
      <c r="P49" s="176"/>
    </row>
    <row r="50" spans="1:16" x14ac:dyDescent="0.15">
      <c r="A50" s="176" t="s">
        <v>67</v>
      </c>
      <c r="B50" s="176" t="e">
        <f>NA()</f>
        <v>#N/A</v>
      </c>
      <c r="C50" s="176">
        <f>IF(ISNUMBER('実質公債費比率（分子）の構造'!K$53),'実質公債費比率（分子）の構造'!K$53,NA())</f>
        <v>837</v>
      </c>
      <c r="D50" s="176" t="e">
        <f>NA()</f>
        <v>#N/A</v>
      </c>
      <c r="E50" s="176" t="e">
        <f>NA()</f>
        <v>#N/A</v>
      </c>
      <c r="F50" s="176">
        <f>IF(ISNUMBER('実質公債費比率（分子）の構造'!L$53),'実質公債費比率（分子）の構造'!L$53,NA())</f>
        <v>804</v>
      </c>
      <c r="G50" s="176" t="e">
        <f>NA()</f>
        <v>#N/A</v>
      </c>
      <c r="H50" s="176" t="e">
        <f>NA()</f>
        <v>#N/A</v>
      </c>
      <c r="I50" s="176">
        <f>IF(ISNUMBER('実質公債費比率（分子）の構造'!M$53),'実質公債費比率（分子）の構造'!M$53,NA())</f>
        <v>964</v>
      </c>
      <c r="J50" s="176" t="e">
        <f>NA()</f>
        <v>#N/A</v>
      </c>
      <c r="K50" s="176" t="e">
        <f>NA()</f>
        <v>#N/A</v>
      </c>
      <c r="L50" s="176">
        <f>IF(ISNUMBER('実質公債費比率（分子）の構造'!N$53),'実質公債費比率（分子）の構造'!N$53,NA())</f>
        <v>1053</v>
      </c>
      <c r="M50" s="176" t="e">
        <f>NA()</f>
        <v>#N/A</v>
      </c>
      <c r="N50" s="176" t="e">
        <f>NA()</f>
        <v>#N/A</v>
      </c>
      <c r="O50" s="176">
        <f>IF(ISNUMBER('実質公債費比率（分子）の構造'!O$53),'実質公債費比率（分子）の構造'!O$53,NA())</f>
        <v>1045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38637</v>
      </c>
      <c r="E56" s="175"/>
      <c r="F56" s="175"/>
      <c r="G56" s="175">
        <f>'将来負担比率（分子）の構造'!J$52</f>
        <v>38052</v>
      </c>
      <c r="H56" s="175"/>
      <c r="I56" s="175"/>
      <c r="J56" s="175">
        <f>'将来負担比率（分子）の構造'!K$52</f>
        <v>37667</v>
      </c>
      <c r="K56" s="175"/>
      <c r="L56" s="175"/>
      <c r="M56" s="175">
        <f>'将来負担比率（分子）の構造'!L$52</f>
        <v>35516</v>
      </c>
      <c r="N56" s="175"/>
      <c r="O56" s="175"/>
      <c r="P56" s="175">
        <f>'将来負担比率（分子）の構造'!M$52</f>
        <v>33018</v>
      </c>
    </row>
    <row r="57" spans="1:16" x14ac:dyDescent="0.15">
      <c r="A57" s="175" t="s">
        <v>42</v>
      </c>
      <c r="B57" s="175"/>
      <c r="C57" s="175"/>
      <c r="D57" s="175">
        <f>'将来負担比率（分子）の構造'!I$51</f>
        <v>7437</v>
      </c>
      <c r="E57" s="175"/>
      <c r="F57" s="175"/>
      <c r="G57" s="175">
        <f>'将来負担比率（分子）の構造'!J$51</f>
        <v>6574</v>
      </c>
      <c r="H57" s="175"/>
      <c r="I57" s="175"/>
      <c r="J57" s="175">
        <f>'将来負担比率（分子）の構造'!K$51</f>
        <v>5844</v>
      </c>
      <c r="K57" s="175"/>
      <c r="L57" s="175"/>
      <c r="M57" s="175">
        <f>'将来負担比率（分子）の構造'!L$51</f>
        <v>5690</v>
      </c>
      <c r="N57" s="175"/>
      <c r="O57" s="175"/>
      <c r="P57" s="175">
        <f>'将来負担比率（分子）の構造'!M$51</f>
        <v>5346</v>
      </c>
    </row>
    <row r="58" spans="1:16" x14ac:dyDescent="0.15">
      <c r="A58" s="175" t="s">
        <v>41</v>
      </c>
      <c r="B58" s="175"/>
      <c r="C58" s="175"/>
      <c r="D58" s="175">
        <f>'将来負担比率（分子）の構造'!I$50</f>
        <v>9625</v>
      </c>
      <c r="E58" s="175"/>
      <c r="F58" s="175"/>
      <c r="G58" s="175">
        <f>'将来負担比率（分子）の構造'!J$50</f>
        <v>11416</v>
      </c>
      <c r="H58" s="175"/>
      <c r="I58" s="175"/>
      <c r="J58" s="175">
        <f>'将来負担比率（分子）の構造'!K$50</f>
        <v>13777</v>
      </c>
      <c r="K58" s="175"/>
      <c r="L58" s="175"/>
      <c r="M58" s="175">
        <f>'将来負担比率（分子）の構造'!L$50</f>
        <v>16390</v>
      </c>
      <c r="N58" s="175"/>
      <c r="O58" s="175"/>
      <c r="P58" s="175">
        <f>'将来負担比率（分子）の構造'!M$50</f>
        <v>17285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6733</v>
      </c>
      <c r="C62" s="175"/>
      <c r="D62" s="175"/>
      <c r="E62" s="175">
        <f>'将来負担比率（分子）の構造'!J$45</f>
        <v>6644</v>
      </c>
      <c r="F62" s="175"/>
      <c r="G62" s="175"/>
      <c r="H62" s="175">
        <f>'将来負担比率（分子）の構造'!K$45</f>
        <v>6672</v>
      </c>
      <c r="I62" s="175"/>
      <c r="J62" s="175"/>
      <c r="K62" s="175">
        <f>'将来負担比率（分子）の構造'!L$45</f>
        <v>6591</v>
      </c>
      <c r="L62" s="175"/>
      <c r="M62" s="175"/>
      <c r="N62" s="175">
        <f>'将来負担比率（分子）の構造'!M$45</f>
        <v>6770</v>
      </c>
      <c r="O62" s="175"/>
      <c r="P62" s="175"/>
    </row>
    <row r="63" spans="1:16" x14ac:dyDescent="0.15">
      <c r="A63" s="175" t="s">
        <v>34</v>
      </c>
      <c r="B63" s="175">
        <f>'将来負担比率（分子）の構造'!I$44</f>
        <v>414</v>
      </c>
      <c r="C63" s="175"/>
      <c r="D63" s="175"/>
      <c r="E63" s="175">
        <f>'将来負担比率（分子）の構造'!J$44</f>
        <v>318</v>
      </c>
      <c r="F63" s="175"/>
      <c r="G63" s="175"/>
      <c r="H63" s="175">
        <f>'将来負担比率（分子）の構造'!K$44</f>
        <v>259</v>
      </c>
      <c r="I63" s="175"/>
      <c r="J63" s="175"/>
      <c r="K63" s="175">
        <f>'将来負担比率（分子）の構造'!L$44</f>
        <v>225</v>
      </c>
      <c r="L63" s="175"/>
      <c r="M63" s="175"/>
      <c r="N63" s="175">
        <f>'将来負担比率（分子）の構造'!M$44</f>
        <v>199</v>
      </c>
      <c r="O63" s="175"/>
      <c r="P63" s="175"/>
    </row>
    <row r="64" spans="1:16" x14ac:dyDescent="0.15">
      <c r="A64" s="175" t="s">
        <v>33</v>
      </c>
      <c r="B64" s="175">
        <f>'将来負担比率（分子）の構造'!I$43</f>
        <v>1070</v>
      </c>
      <c r="C64" s="175"/>
      <c r="D64" s="175"/>
      <c r="E64" s="175">
        <f>'将来負担比率（分子）の構造'!J$43</f>
        <v>881</v>
      </c>
      <c r="F64" s="175"/>
      <c r="G64" s="175"/>
      <c r="H64" s="175">
        <f>'将来負担比率（分子）の構造'!K$43</f>
        <v>653</v>
      </c>
      <c r="I64" s="175"/>
      <c r="J64" s="175"/>
      <c r="K64" s="175">
        <f>'将来負担比率（分子）の構造'!L$43</f>
        <v>727</v>
      </c>
      <c r="L64" s="175"/>
      <c r="M64" s="175"/>
      <c r="N64" s="175">
        <f>'将来負担比率（分子）の構造'!M$43</f>
        <v>716</v>
      </c>
      <c r="O64" s="175"/>
      <c r="P64" s="175"/>
    </row>
    <row r="65" spans="1:16" x14ac:dyDescent="0.15">
      <c r="A65" s="175" t="s">
        <v>32</v>
      </c>
      <c r="B65" s="175">
        <f>'将来負担比率（分子）の構造'!I$42</f>
        <v>245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508</v>
      </c>
      <c r="O65" s="175"/>
      <c r="P65" s="175"/>
    </row>
    <row r="66" spans="1:16" x14ac:dyDescent="0.15">
      <c r="A66" s="175" t="s">
        <v>31</v>
      </c>
      <c r="B66" s="175">
        <f>'将来負担比率（分子）の構造'!I$41</f>
        <v>54806</v>
      </c>
      <c r="C66" s="175"/>
      <c r="D66" s="175"/>
      <c r="E66" s="175">
        <f>'将来負担比率（分子）の構造'!J$41</f>
        <v>55268</v>
      </c>
      <c r="F66" s="175"/>
      <c r="G66" s="175"/>
      <c r="H66" s="175">
        <f>'将来負担比率（分子）の構造'!K$41</f>
        <v>53052</v>
      </c>
      <c r="I66" s="175"/>
      <c r="J66" s="175"/>
      <c r="K66" s="175">
        <f>'将来負担比率（分子）の構造'!L$41</f>
        <v>49505</v>
      </c>
      <c r="L66" s="175"/>
      <c r="M66" s="175"/>
      <c r="N66" s="175">
        <f>'将来負担比率（分子）の構造'!M$41</f>
        <v>45630</v>
      </c>
      <c r="O66" s="175"/>
      <c r="P66" s="175"/>
    </row>
    <row r="67" spans="1:16" x14ac:dyDescent="0.15">
      <c r="A67" s="175" t="s">
        <v>71</v>
      </c>
      <c r="B67" s="175" t="e">
        <f>NA()</f>
        <v>#N/A</v>
      </c>
      <c r="C67" s="175">
        <f>IF(ISNUMBER('将来負担比率（分子）の構造'!I$53), IF('将来負担比率（分子）の構造'!I$53 &lt; 0, 0, '将来負担比率（分子）の構造'!I$53), NA())</f>
        <v>7571</v>
      </c>
      <c r="D67" s="175" t="e">
        <f>NA()</f>
        <v>#N/A</v>
      </c>
      <c r="E67" s="175" t="e">
        <f>NA()</f>
        <v>#N/A</v>
      </c>
      <c r="F67" s="175">
        <f>IF(ISNUMBER('将来負担比率（分子）の構造'!J$53), IF('将来負担比率（分子）の構造'!J$53 &lt; 0, 0, '将来負担比率（分子）の構造'!J$53), NA())</f>
        <v>7069</v>
      </c>
      <c r="G67" s="175" t="e">
        <f>NA()</f>
        <v>#N/A</v>
      </c>
      <c r="H67" s="175" t="e">
        <f>NA()</f>
        <v>#N/A</v>
      </c>
      <c r="I67" s="175">
        <f>IF(ISNUMBER('将来負担比率（分子）の構造'!K$53), IF('将来負担比率（分子）の構造'!K$53 &lt; 0, 0, '将来負担比率（分子）の構造'!K$53), NA())</f>
        <v>3347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3913</v>
      </c>
      <c r="C72" s="179">
        <f>基金残高に係る経年分析!G55</f>
        <v>4432</v>
      </c>
      <c r="D72" s="179">
        <f>基金残高に係る経年分析!H55</f>
        <v>4238</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8152</v>
      </c>
      <c r="C74" s="179">
        <f>基金残高に係る経年分析!G57</f>
        <v>10274</v>
      </c>
      <c r="D74" s="179">
        <f>基金残高に係る経年分析!H57</f>
        <v>11470</v>
      </c>
    </row>
  </sheetData>
  <sheetProtection algorithmName="SHA-512" hashValue="hrKRrNExMQUrAbI+BcOK84cgoAbkBJ+3GcwHOddeTZ+yDSgrnONhssmNhLlCEuThgobf2YVAgQHQN2N6IQ8uhg==" saltValue="ak5t8N/baE6qS+7pf2xZ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2025-03-18T04:42:44Z</cp:lastPrinted>
  <dcterms:created xsi:type="dcterms:W3CDTF">2025-02-19T01:55:18Z</dcterms:created>
  <dcterms:modified xsi:type="dcterms:W3CDTF">2025-03-18T04:42:47Z</dcterms:modified>
  <cp:category/>
</cp:coreProperties>
</file>