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U:\99d_下水道事業別\000 開発指導簿（開発協議書回覧の際は必ず確認すること！）\市HP「開発行為等に係る下水道施設の設置」の更新\R05.12.01～\"/>
    </mc:Choice>
  </mc:AlternateContent>
  <xr:revisionPtr revIDLastSave="0" documentId="13_ncr:1_{25FDF100-71A6-405B-B41D-67625521E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技術基準表紙" sheetId="12" r:id="rId1"/>
    <sheet name="①流出係数の計算" sheetId="6" r:id="rId2"/>
    <sheet name="②トレンチの計算" sheetId="15" r:id="rId3"/>
    <sheet name="②面積係数" sheetId="18" r:id="rId4"/>
    <sheet name="③トレンチの計算 (砕石)" sheetId="19" r:id="rId5"/>
    <sheet name="③面積係数 (砕石)" sheetId="20" r:id="rId6"/>
    <sheet name="浸透人孔の計算（飽和透水係数＝0.14）" sheetId="17" r:id="rId7"/>
    <sheet name="浸透トレンチ構造図１（参考）" sheetId="3" r:id="rId8"/>
    <sheet name="浸透トレンチ構造図２（参考）" sheetId="21" r:id="rId9"/>
    <sheet name="道路内雨水貯留施設" sheetId="5" r:id="rId10"/>
    <sheet name="浸透人孔構造図" sheetId="2" r:id="rId11"/>
  </sheets>
  <definedNames>
    <definedName name="_xlnm.Print_Area" localSheetId="1">①流出係数の計算!$A$1:$W$23</definedName>
    <definedName name="_xlnm.Print_Area" localSheetId="2">②トレンチの計算!$A$1:$X$94</definedName>
    <definedName name="_xlnm.Print_Area" localSheetId="4">'③トレンチの計算 (砕石)'!$A$1:$X$98</definedName>
    <definedName name="_xlnm.Print_Area" localSheetId="0">技術基準表紙!$A$1:$I$55</definedName>
    <definedName name="_xlnm.Print_Area" localSheetId="8">'浸透トレンチ構造図２（参考）'!$A$1:$AM$41</definedName>
    <definedName name="_xlnm.Print_Area" localSheetId="9">道路内雨水貯留施設!$A$1:$U$54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9" l="1"/>
  <c r="R37" i="19"/>
  <c r="G48" i="17" l="1"/>
  <c r="E48" i="17"/>
  <c r="G46" i="17"/>
  <c r="E46" i="17"/>
  <c r="O48" i="17" s="1"/>
  <c r="P19" i="19"/>
  <c r="I33" i="19"/>
  <c r="M35" i="19" s="1"/>
  <c r="I49" i="19"/>
  <c r="R55" i="19" s="1"/>
  <c r="M57" i="19" s="1"/>
  <c r="E7" i="20" s="1"/>
  <c r="C6" i="20"/>
  <c r="N53" i="19"/>
  <c r="O55" i="19" s="1"/>
  <c r="C7" i="18"/>
  <c r="C71" i="18" s="1"/>
  <c r="C6" i="18"/>
  <c r="E13" i="17"/>
  <c r="I13" i="17"/>
  <c r="K13" i="17"/>
  <c r="D27" i="17"/>
  <c r="G34" i="17" s="1"/>
  <c r="I34" i="17" s="1"/>
  <c r="G42" i="17" s="1"/>
  <c r="I42" i="17" s="1"/>
  <c r="E34" i="17"/>
  <c r="K48" i="17"/>
  <c r="M48" i="17"/>
  <c r="T8" i="6"/>
  <c r="F7" i="15" s="1"/>
  <c r="B14" i="6"/>
  <c r="L14" i="6"/>
  <c r="G14" i="6"/>
  <c r="Q14" i="6"/>
  <c r="L31" i="15"/>
  <c r="I39" i="15"/>
  <c r="R45" i="15" s="1"/>
  <c r="M47" i="15" s="1"/>
  <c r="E7" i="18" s="1"/>
  <c r="N43" i="15"/>
  <c r="O45" i="15"/>
  <c r="B39" i="18"/>
  <c r="B141" i="18"/>
  <c r="B125" i="18"/>
  <c r="B142" i="18"/>
  <c r="B110" i="18"/>
  <c r="B94" i="18"/>
  <c r="B78" i="18"/>
  <c r="B62" i="18"/>
  <c r="B101" i="18"/>
  <c r="B69" i="18"/>
  <c r="B48" i="18"/>
  <c r="B32" i="18"/>
  <c r="B112" i="18"/>
  <c r="B79" i="18"/>
  <c r="B33" i="18"/>
  <c r="B28" i="20"/>
  <c r="B36" i="20"/>
  <c r="B44" i="20"/>
  <c r="B131" i="20"/>
  <c r="B115" i="20"/>
  <c r="B102" i="20"/>
  <c r="B94" i="20"/>
  <c r="B86" i="20"/>
  <c r="B78" i="20"/>
  <c r="B70" i="20"/>
  <c r="B62" i="20"/>
  <c r="B56" i="20"/>
  <c r="B52" i="20"/>
  <c r="B30" i="20"/>
  <c r="B38" i="20"/>
  <c r="B46" i="20"/>
  <c r="B140" i="20"/>
  <c r="B136" i="20"/>
  <c r="B132" i="20"/>
  <c r="B128" i="20"/>
  <c r="B124" i="20"/>
  <c r="B120" i="20"/>
  <c r="B118" i="20"/>
  <c r="B116" i="20"/>
  <c r="B114" i="20"/>
  <c r="B112" i="20"/>
  <c r="B110" i="20"/>
  <c r="B141" i="20"/>
  <c r="B137" i="20"/>
  <c r="B133" i="20"/>
  <c r="B129" i="20"/>
  <c r="B125" i="20"/>
  <c r="B121" i="20"/>
  <c r="B117" i="20"/>
  <c r="B113" i="20"/>
  <c r="B109" i="20"/>
  <c r="B107" i="20"/>
  <c r="B105" i="20"/>
  <c r="B103" i="20"/>
  <c r="B101" i="20"/>
  <c r="B99" i="20"/>
  <c r="B97" i="20"/>
  <c r="B95" i="20"/>
  <c r="B93" i="20"/>
  <c r="B91" i="20"/>
  <c r="B89" i="20"/>
  <c r="B87" i="20"/>
  <c r="B85" i="20"/>
  <c r="B83" i="20"/>
  <c r="B81" i="20"/>
  <c r="B79" i="20"/>
  <c r="B77" i="20"/>
  <c r="B75" i="20"/>
  <c r="B73" i="20"/>
  <c r="B71" i="20"/>
  <c r="B69" i="20"/>
  <c r="B67" i="20"/>
  <c r="B65" i="20"/>
  <c r="B63" i="20"/>
  <c r="B61" i="20"/>
  <c r="B59" i="20"/>
  <c r="B25" i="20"/>
  <c r="B27" i="20"/>
  <c r="B29" i="20"/>
  <c r="B31" i="20"/>
  <c r="B33" i="20"/>
  <c r="B35" i="20"/>
  <c r="B37" i="20"/>
  <c r="B39" i="20"/>
  <c r="B41" i="20"/>
  <c r="B43" i="20"/>
  <c r="B45" i="20"/>
  <c r="B47" i="20"/>
  <c r="B49" i="20"/>
  <c r="B51" i="20"/>
  <c r="B53" i="20"/>
  <c r="B55" i="20"/>
  <c r="B57" i="20"/>
  <c r="B60" i="20"/>
  <c r="B64" i="20"/>
  <c r="B68" i="20"/>
  <c r="B72" i="20"/>
  <c r="B76" i="20"/>
  <c r="B80" i="20"/>
  <c r="B84" i="20"/>
  <c r="B88" i="20"/>
  <c r="B92" i="20"/>
  <c r="B96" i="20"/>
  <c r="B100" i="20"/>
  <c r="B104" i="20"/>
  <c r="B108" i="20"/>
  <c r="B111" i="20"/>
  <c r="B119" i="20"/>
  <c r="B127" i="20"/>
  <c r="B135" i="20"/>
  <c r="B143" i="20"/>
  <c r="B47" i="18"/>
  <c r="B135" i="18"/>
  <c r="B119" i="18"/>
  <c r="B130" i="18"/>
  <c r="B104" i="18"/>
  <c r="B88" i="18"/>
  <c r="B72" i="18"/>
  <c r="B132" i="18"/>
  <c r="B89" i="18"/>
  <c r="B58" i="18"/>
  <c r="B42" i="18"/>
  <c r="B26" i="18"/>
  <c r="B99" i="18"/>
  <c r="B67" i="18"/>
  <c r="B45" i="18"/>
  <c r="B48" i="20"/>
  <c r="B24" i="20"/>
  <c r="B32" i="20"/>
  <c r="B40" i="20"/>
  <c r="B139" i="20"/>
  <c r="B123" i="20"/>
  <c r="B106" i="20"/>
  <c r="B98" i="20"/>
  <c r="B90" i="20"/>
  <c r="B82" i="20"/>
  <c r="B74" i="20"/>
  <c r="B66" i="20"/>
  <c r="B58" i="20"/>
  <c r="B54" i="20"/>
  <c r="B26" i="20"/>
  <c r="B34" i="20"/>
  <c r="B42" i="20"/>
  <c r="B50" i="20"/>
  <c r="B142" i="20"/>
  <c r="B138" i="20"/>
  <c r="B134" i="20"/>
  <c r="B130" i="20"/>
  <c r="B126" i="20"/>
  <c r="B122" i="20"/>
  <c r="B27" i="18"/>
  <c r="B31" i="18"/>
  <c r="B137" i="18"/>
  <c r="B129" i="18"/>
  <c r="B121" i="18"/>
  <c r="B113" i="18"/>
  <c r="B134" i="18"/>
  <c r="B118" i="18"/>
  <c r="B106" i="18"/>
  <c r="B98" i="18"/>
  <c r="B90" i="18"/>
  <c r="B82" i="18"/>
  <c r="B74" i="18"/>
  <c r="B66" i="18"/>
  <c r="B140" i="18"/>
  <c r="B109" i="18"/>
  <c r="B93" i="18"/>
  <c r="B77" i="18"/>
  <c r="B61" i="18"/>
  <c r="B52" i="18"/>
  <c r="B44" i="18"/>
  <c r="B36" i="18"/>
  <c r="B28" i="18"/>
  <c r="B128" i="18"/>
  <c r="B103" i="18"/>
  <c r="B87" i="18"/>
  <c r="B71" i="18"/>
  <c r="B25" i="18"/>
  <c r="B41" i="18"/>
  <c r="B57" i="18"/>
  <c r="B55" i="18"/>
  <c r="B43" i="18"/>
  <c r="B51" i="18"/>
  <c r="B139" i="18"/>
  <c r="B131" i="18"/>
  <c r="B123" i="18"/>
  <c r="B115" i="18"/>
  <c r="B138" i="18"/>
  <c r="B122" i="18"/>
  <c r="B108" i="18"/>
  <c r="B100" i="18"/>
  <c r="B92" i="18"/>
  <c r="B84" i="18"/>
  <c r="B76" i="18"/>
  <c r="B68" i="18"/>
  <c r="B60" i="18"/>
  <c r="B116" i="18"/>
  <c r="B97" i="18"/>
  <c r="B81" i="18"/>
  <c r="B65" i="18"/>
  <c r="B54" i="18"/>
  <c r="B46" i="18"/>
  <c r="B38" i="18"/>
  <c r="B30" i="18"/>
  <c r="B136" i="18"/>
  <c r="B107" i="18"/>
  <c r="B91" i="18"/>
  <c r="B75" i="18"/>
  <c r="B59" i="18"/>
  <c r="B37" i="18"/>
  <c r="B53" i="18"/>
  <c r="B29" i="18"/>
  <c r="B83" i="18"/>
  <c r="B120" i="18"/>
  <c r="B34" i="18"/>
  <c r="B50" i="18"/>
  <c r="B73" i="18"/>
  <c r="B105" i="18"/>
  <c r="B64" i="18"/>
  <c r="B80" i="18"/>
  <c r="B96" i="18"/>
  <c r="B114" i="18"/>
  <c r="B111" i="18"/>
  <c r="B127" i="18"/>
  <c r="B143" i="18"/>
  <c r="B35" i="18"/>
  <c r="B49" i="18"/>
  <c r="B63" i="18"/>
  <c r="B95" i="18"/>
  <c r="B24" i="18"/>
  <c r="B40" i="18"/>
  <c r="B56" i="18"/>
  <c r="B85" i="18"/>
  <c r="B124" i="18"/>
  <c r="B70" i="18"/>
  <c r="B86" i="18"/>
  <c r="B102" i="18"/>
  <c r="B126" i="18"/>
  <c r="B117" i="18"/>
  <c r="B133" i="18"/>
  <c r="C123" i="18" l="1"/>
  <c r="C114" i="18"/>
  <c r="C109" i="18"/>
  <c r="C118" i="18"/>
  <c r="C74" i="18"/>
  <c r="C24" i="18"/>
  <c r="C99" i="18"/>
  <c r="C67" i="18"/>
  <c r="C47" i="18"/>
  <c r="C140" i="18"/>
  <c r="C93" i="18"/>
  <c r="C100" i="18"/>
  <c r="C94" i="18"/>
  <c r="C50" i="18"/>
  <c r="C103" i="18"/>
  <c r="C106" i="18"/>
  <c r="C111" i="18"/>
  <c r="C62" i="18"/>
  <c r="C141" i="18"/>
  <c r="C124" i="18"/>
  <c r="C80" i="18"/>
  <c r="C30" i="18"/>
  <c r="C36" i="18"/>
  <c r="C53" i="18"/>
  <c r="C37" i="18"/>
  <c r="C92" i="18"/>
  <c r="C61" i="18"/>
  <c r="C43" i="18"/>
  <c r="C26" i="18"/>
  <c r="C77" i="18"/>
  <c r="C28" i="18"/>
  <c r="C82" i="18"/>
  <c r="C130" i="18"/>
  <c r="C121" i="18"/>
  <c r="C83" i="18"/>
  <c r="C31" i="18"/>
  <c r="C68" i="18"/>
  <c r="C143" i="18"/>
  <c r="C96" i="18"/>
  <c r="C64" i="18"/>
  <c r="C45" i="18"/>
  <c r="C29" i="18"/>
  <c r="C69" i="18"/>
  <c r="C85" i="18"/>
  <c r="C101" i="18"/>
  <c r="C125" i="18"/>
  <c r="C116" i="18"/>
  <c r="C132" i="18"/>
  <c r="C115" i="18"/>
  <c r="C78" i="18"/>
  <c r="C38" i="18"/>
  <c r="C40" i="18"/>
  <c r="C135" i="18"/>
  <c r="C60" i="18"/>
  <c r="C27" i="18"/>
  <c r="C87" i="18"/>
  <c r="C129" i="18"/>
  <c r="C134" i="18"/>
  <c r="C139" i="18"/>
  <c r="J15" i="6"/>
  <c r="F7" i="19"/>
  <c r="H29" i="19" s="1"/>
  <c r="E104" i="20"/>
  <c r="E132" i="20"/>
  <c r="L41" i="19"/>
  <c r="C7" i="20" s="1"/>
  <c r="C24" i="20" s="1"/>
  <c r="C58" i="18"/>
  <c r="C44" i="18"/>
  <c r="C66" i="18"/>
  <c r="C98" i="18"/>
  <c r="C138" i="18"/>
  <c r="C122" i="18"/>
  <c r="C137" i="18"/>
  <c r="C107" i="18"/>
  <c r="C91" i="18"/>
  <c r="C75" i="18"/>
  <c r="C59" i="18"/>
  <c r="C39" i="18"/>
  <c r="C55" i="18"/>
  <c r="C84" i="18"/>
  <c r="C119" i="18"/>
  <c r="C127" i="18"/>
  <c r="C104" i="18"/>
  <c r="C88" i="18"/>
  <c r="C72" i="18"/>
  <c r="C57" i="18"/>
  <c r="C49" i="18"/>
  <c r="C41" i="18"/>
  <c r="C33" i="18"/>
  <c r="C25" i="18"/>
  <c r="C65" i="18"/>
  <c r="C73" i="18"/>
  <c r="C81" i="18"/>
  <c r="C89" i="18"/>
  <c r="C97" i="18"/>
  <c r="C105" i="18"/>
  <c r="C117" i="18"/>
  <c r="C133" i="18"/>
  <c r="C112" i="18"/>
  <c r="C120" i="18"/>
  <c r="C128" i="18"/>
  <c r="C136" i="18"/>
  <c r="C131" i="18"/>
  <c r="C102" i="18"/>
  <c r="C86" i="18"/>
  <c r="C70" i="18"/>
  <c r="C42" i="18"/>
  <c r="C34" i="18"/>
  <c r="C48" i="18"/>
  <c r="C32" i="18"/>
  <c r="C56" i="18"/>
  <c r="C108" i="18"/>
  <c r="C76" i="18"/>
  <c r="C51" i="18"/>
  <c r="C35" i="18"/>
  <c r="C63" i="18"/>
  <c r="C79" i="18"/>
  <c r="C95" i="18"/>
  <c r="C113" i="18"/>
  <c r="C110" i="18"/>
  <c r="C126" i="18"/>
  <c r="C142" i="18"/>
  <c r="C90" i="18"/>
  <c r="C54" i="18"/>
  <c r="C46" i="18"/>
  <c r="C52" i="18"/>
  <c r="E42" i="18"/>
  <c r="E128" i="18"/>
  <c r="E119" i="18"/>
  <c r="E83" i="18"/>
  <c r="E117" i="18"/>
  <c r="E51" i="18"/>
  <c r="E121" i="18"/>
  <c r="E28" i="18"/>
  <c r="E56" i="18"/>
  <c r="E76" i="18"/>
  <c r="E31" i="18"/>
  <c r="E70" i="18"/>
  <c r="E63" i="18"/>
  <c r="E95" i="18"/>
  <c r="E111" i="18"/>
  <c r="E143" i="18"/>
  <c r="E124" i="18"/>
  <c r="E140" i="18"/>
  <c r="E54" i="18"/>
  <c r="E46" i="18"/>
  <c r="E48" i="18"/>
  <c r="E32" i="18"/>
  <c r="E64" i="18"/>
  <c r="E80" i="18"/>
  <c r="E96" i="18"/>
  <c r="E113" i="18"/>
  <c r="E25" i="18"/>
  <c r="E33" i="18"/>
  <c r="E41" i="18"/>
  <c r="E49" i="18"/>
  <c r="E57" i="18"/>
  <c r="E74" i="18"/>
  <c r="E90" i="18"/>
  <c r="E106" i="18"/>
  <c r="E141" i="18"/>
  <c r="E65" i="18"/>
  <c r="E73" i="18"/>
  <c r="E81" i="18"/>
  <c r="E89" i="18"/>
  <c r="E97" i="18"/>
  <c r="E105" i="18"/>
  <c r="E115" i="18"/>
  <c r="E131" i="18"/>
  <c r="E110" i="18"/>
  <c r="E118" i="18"/>
  <c r="E126" i="18"/>
  <c r="E134" i="18"/>
  <c r="E142" i="18"/>
  <c r="E34" i="18"/>
  <c r="E26" i="18"/>
  <c r="E120" i="18"/>
  <c r="E107" i="18"/>
  <c r="E75" i="18"/>
  <c r="E94" i="18"/>
  <c r="E43" i="18"/>
  <c r="E100" i="18"/>
  <c r="E44" i="18"/>
  <c r="E60" i="18"/>
  <c r="E137" i="18"/>
  <c r="E55" i="18"/>
  <c r="E133" i="18"/>
  <c r="E87" i="18"/>
  <c r="E112" i="18"/>
  <c r="E99" i="18"/>
  <c r="E67" i="18"/>
  <c r="E78" i="18"/>
  <c r="E35" i="18"/>
  <c r="E84" i="18"/>
  <c r="E36" i="18"/>
  <c r="E108" i="18"/>
  <c r="E47" i="18"/>
  <c r="E102" i="18"/>
  <c r="E79" i="18"/>
  <c r="E103" i="18"/>
  <c r="E127" i="18"/>
  <c r="E116" i="18"/>
  <c r="E132" i="18"/>
  <c r="E58" i="18"/>
  <c r="E38" i="18"/>
  <c r="E30" i="18"/>
  <c r="E40" i="18"/>
  <c r="E24" i="18"/>
  <c r="E72" i="18"/>
  <c r="E88" i="18"/>
  <c r="E104" i="18"/>
  <c r="E129" i="18"/>
  <c r="E29" i="18"/>
  <c r="E37" i="18"/>
  <c r="E45" i="18"/>
  <c r="E53" i="18"/>
  <c r="E66" i="18"/>
  <c r="E82" i="18"/>
  <c r="E98" i="18"/>
  <c r="E125" i="18"/>
  <c r="E61" i="18"/>
  <c r="E69" i="18"/>
  <c r="E77" i="18"/>
  <c r="E85" i="18"/>
  <c r="E93" i="18"/>
  <c r="E101" i="18"/>
  <c r="E109" i="18"/>
  <c r="E123" i="18"/>
  <c r="E139" i="18"/>
  <c r="E114" i="18"/>
  <c r="E122" i="18"/>
  <c r="E130" i="18"/>
  <c r="E138" i="18"/>
  <c r="E50" i="18"/>
  <c r="E136" i="18"/>
  <c r="E135" i="18"/>
  <c r="E91" i="18"/>
  <c r="E59" i="18"/>
  <c r="E62" i="18"/>
  <c r="E27" i="18"/>
  <c r="E68" i="18"/>
  <c r="E52" i="18"/>
  <c r="E92" i="18"/>
  <c r="E39" i="18"/>
  <c r="E86" i="18"/>
  <c r="E71" i="18"/>
  <c r="E87" i="20"/>
  <c r="E105" i="20"/>
  <c r="E25" i="20"/>
  <c r="E126" i="20"/>
  <c r="E84" i="20"/>
  <c r="E93" i="20"/>
  <c r="E73" i="20"/>
  <c r="E39" i="20"/>
  <c r="E48" i="20"/>
  <c r="E67" i="20"/>
  <c r="E134" i="20"/>
  <c r="E100" i="20"/>
  <c r="E116" i="20"/>
  <c r="E131" i="20"/>
  <c r="E86" i="20"/>
  <c r="E133" i="20"/>
  <c r="E83" i="20"/>
  <c r="E69" i="20"/>
  <c r="E34" i="20"/>
  <c r="E123" i="20"/>
  <c r="E114" i="20"/>
  <c r="E37" i="20"/>
  <c r="E47" i="20"/>
  <c r="E44" i="20"/>
  <c r="E55" i="20"/>
  <c r="E98" i="20"/>
  <c r="E124" i="20"/>
  <c r="E32" i="20"/>
  <c r="E59" i="20"/>
  <c r="E119" i="20"/>
  <c r="E72" i="20"/>
  <c r="E49" i="20"/>
  <c r="E122" i="20"/>
  <c r="E24" i="20"/>
  <c r="E40" i="20"/>
  <c r="E58" i="20"/>
  <c r="E89" i="20"/>
  <c r="E128" i="20"/>
  <c r="E35" i="20"/>
  <c r="E53" i="20"/>
  <c r="E129" i="20"/>
  <c r="E118" i="20"/>
  <c r="E82" i="20"/>
  <c r="E29" i="20"/>
  <c r="E135" i="20"/>
  <c r="E88" i="20"/>
  <c r="E91" i="20"/>
  <c r="E115" i="20"/>
  <c r="E60" i="20"/>
  <c r="E36" i="20"/>
  <c r="E54" i="20"/>
  <c r="E81" i="20"/>
  <c r="E112" i="20"/>
  <c r="E75" i="20"/>
  <c r="E79" i="20"/>
  <c r="E121" i="20"/>
  <c r="E106" i="20"/>
  <c r="E74" i="20"/>
  <c r="E27" i="20"/>
  <c r="E41" i="20"/>
  <c r="E143" i="20"/>
  <c r="E111" i="20"/>
  <c r="E96" i="20"/>
  <c r="E64" i="20"/>
  <c r="E33" i="20"/>
  <c r="E139" i="20"/>
  <c r="E138" i="20"/>
  <c r="E92" i="20"/>
  <c r="E68" i="20"/>
  <c r="E30" i="20"/>
  <c r="E38" i="20"/>
  <c r="E46" i="20"/>
  <c r="E52" i="20"/>
  <c r="E61" i="20"/>
  <c r="E77" i="20"/>
  <c r="E97" i="20"/>
  <c r="E109" i="20"/>
  <c r="E136" i="20"/>
  <c r="E99" i="20"/>
  <c r="E107" i="20"/>
  <c r="E63" i="20"/>
  <c r="E141" i="20"/>
  <c r="E125" i="20"/>
  <c r="E142" i="20"/>
  <c r="E110" i="20"/>
  <c r="E94" i="20"/>
  <c r="E78" i="20"/>
  <c r="E62" i="20"/>
  <c r="E70" i="20"/>
  <c r="E102" i="20"/>
  <c r="E117" i="20"/>
  <c r="E95" i="20"/>
  <c r="E51" i="20"/>
  <c r="E120" i="20"/>
  <c r="E85" i="20"/>
  <c r="E56" i="20"/>
  <c r="E42" i="20"/>
  <c r="E26" i="20"/>
  <c r="E108" i="20"/>
  <c r="E71" i="20"/>
  <c r="E80" i="20"/>
  <c r="E127" i="20"/>
  <c r="E140" i="20"/>
  <c r="E90" i="20"/>
  <c r="E137" i="20"/>
  <c r="E45" i="20"/>
  <c r="E65" i="20"/>
  <c r="E28" i="20"/>
  <c r="E103" i="20"/>
  <c r="E130" i="20"/>
  <c r="E66" i="20"/>
  <c r="E113" i="20"/>
  <c r="E31" i="20"/>
  <c r="E101" i="20"/>
  <c r="E50" i="20"/>
  <c r="E76" i="20"/>
  <c r="E43" i="20"/>
  <c r="E57" i="20"/>
  <c r="B17" i="6"/>
  <c r="G17" i="6" s="1"/>
  <c r="Q7" i="15" s="1"/>
  <c r="I52" i="17"/>
  <c r="I56" i="17" s="1"/>
  <c r="C56" i="17"/>
  <c r="C141" i="20" l="1"/>
  <c r="C31" i="20"/>
  <c r="C127" i="20"/>
  <c r="C105" i="20"/>
  <c r="C79" i="20"/>
  <c r="C61" i="20"/>
  <c r="C43" i="20"/>
  <c r="C122" i="20"/>
  <c r="C39" i="20"/>
  <c r="C47" i="20"/>
  <c r="C29" i="20"/>
  <c r="C98" i="20"/>
  <c r="C101" i="20"/>
  <c r="C106" i="20"/>
  <c r="C114" i="20"/>
  <c r="C59" i="20"/>
  <c r="C138" i="20"/>
  <c r="C123" i="20"/>
  <c r="C48" i="20"/>
  <c r="C128" i="20"/>
  <c r="C120" i="20"/>
  <c r="C89" i="20"/>
  <c r="C27" i="20"/>
  <c r="C75" i="20"/>
  <c r="C72" i="20"/>
  <c r="C102" i="20"/>
  <c r="C110" i="20"/>
  <c r="C131" i="20"/>
  <c r="C137" i="20"/>
  <c r="C143" i="20"/>
  <c r="C54" i="20"/>
  <c r="C33" i="20"/>
  <c r="C94" i="20"/>
  <c r="C100" i="20"/>
  <c r="C32" i="20"/>
  <c r="C66" i="20"/>
  <c r="C38" i="20"/>
  <c r="C50" i="20"/>
  <c r="C37" i="20"/>
  <c r="C41" i="20"/>
  <c r="C56" i="20"/>
  <c r="C103" i="20"/>
  <c r="C99" i="20"/>
  <c r="C70" i="20"/>
  <c r="C130" i="20"/>
  <c r="C60" i="20"/>
  <c r="C63" i="20"/>
  <c r="C126" i="20"/>
  <c r="C35" i="20"/>
  <c r="C77" i="20"/>
  <c r="C67" i="20"/>
  <c r="C64" i="20"/>
  <c r="C95" i="20"/>
  <c r="C30" i="20"/>
  <c r="C125" i="20"/>
  <c r="C42" i="20"/>
  <c r="C84" i="20"/>
  <c r="C57" i="20"/>
  <c r="C132" i="20"/>
  <c r="C44" i="20"/>
  <c r="C96" i="20"/>
  <c r="C74" i="20"/>
  <c r="C65" i="20"/>
  <c r="C117" i="20"/>
  <c r="C135" i="20"/>
  <c r="C52" i="20"/>
  <c r="C78" i="20"/>
  <c r="C119" i="20"/>
  <c r="C40" i="20"/>
  <c r="C134" i="20"/>
  <c r="C46" i="20"/>
  <c r="C51" i="20"/>
  <c r="C81" i="20"/>
  <c r="C69" i="20"/>
  <c r="C88" i="20"/>
  <c r="C140" i="20"/>
  <c r="C133" i="20"/>
  <c r="C136" i="20"/>
  <c r="C113" i="20"/>
  <c r="C71" i="20"/>
  <c r="C118" i="20"/>
  <c r="C90" i="20"/>
  <c r="C107" i="20"/>
  <c r="C87" i="20"/>
  <c r="C116" i="20"/>
  <c r="C82" i="20"/>
  <c r="C129" i="20"/>
  <c r="C73" i="20"/>
  <c r="C68" i="20"/>
  <c r="C62" i="20"/>
  <c r="C53" i="20"/>
  <c r="C49" i="20"/>
  <c r="C55" i="20"/>
  <c r="C104" i="20"/>
  <c r="C109" i="20"/>
  <c r="C115" i="20"/>
  <c r="C91" i="20"/>
  <c r="C83" i="20"/>
  <c r="C139" i="20"/>
  <c r="C97" i="20"/>
  <c r="C25" i="20"/>
  <c r="C45" i="20"/>
  <c r="C34" i="20"/>
  <c r="C92" i="20"/>
  <c r="C93" i="20"/>
  <c r="C121" i="20"/>
  <c r="C76" i="20"/>
  <c r="C86" i="20"/>
  <c r="C124" i="20"/>
  <c r="C111" i="20"/>
  <c r="C58" i="20"/>
  <c r="C26" i="20"/>
  <c r="C142" i="20"/>
  <c r="C85" i="20"/>
  <c r="C80" i="20"/>
  <c r="C36" i="20"/>
  <c r="C28" i="20"/>
  <c r="C112" i="20"/>
  <c r="C108" i="20"/>
  <c r="Q7" i="19"/>
  <c r="C5" i="20" s="1"/>
  <c r="C5" i="18"/>
  <c r="H27" i="15"/>
  <c r="H56" i="17"/>
  <c r="G59" i="17" s="1"/>
  <c r="C9" i="20" l="1"/>
  <c r="E9" i="20"/>
  <c r="E9" i="18"/>
  <c r="C9" i="18"/>
  <c r="D132" i="18" l="1"/>
  <c r="D62" i="18"/>
  <c r="D58" i="18"/>
  <c r="D110" i="18"/>
  <c r="D135" i="18"/>
  <c r="D99" i="18"/>
  <c r="D89" i="18"/>
  <c r="D47" i="18"/>
  <c r="D125" i="18"/>
  <c r="D72" i="18"/>
  <c r="D142" i="18"/>
  <c r="D93" i="18"/>
  <c r="D103" i="18"/>
  <c r="D51" i="18"/>
  <c r="D115" i="18"/>
  <c r="D136" i="18"/>
  <c r="D107" i="18"/>
  <c r="D91" i="18"/>
  <c r="D37" i="18"/>
  <c r="D53" i="18"/>
  <c r="D94" i="18"/>
  <c r="D69" i="18"/>
  <c r="D141" i="18"/>
  <c r="D26" i="18"/>
  <c r="D25" i="18"/>
  <c r="D61" i="18"/>
  <c r="D76" i="18"/>
  <c r="D97" i="18"/>
  <c r="D52" i="18"/>
  <c r="D27" i="18"/>
  <c r="D38" i="18"/>
  <c r="D90" i="18"/>
  <c r="D133" i="18"/>
  <c r="D88" i="18"/>
  <c r="D112" i="18"/>
  <c r="D42" i="18"/>
  <c r="D101" i="18"/>
  <c r="D78" i="18"/>
  <c r="D79" i="18"/>
  <c r="D131" i="18"/>
  <c r="D39" i="18"/>
  <c r="D32" i="18"/>
  <c r="D118" i="18"/>
  <c r="D60" i="18"/>
  <c r="D82" i="18"/>
  <c r="D86" i="18"/>
  <c r="D56" i="18"/>
  <c r="D114" i="18"/>
  <c r="D80" i="18"/>
  <c r="D120" i="18"/>
  <c r="D30" i="18"/>
  <c r="D128" i="18"/>
  <c r="D36" i="18"/>
  <c r="D66" i="18"/>
  <c r="D113" i="18"/>
  <c r="D31" i="18"/>
  <c r="D117" i="18"/>
  <c r="D102" i="18"/>
  <c r="D85" i="18"/>
  <c r="D40" i="18"/>
  <c r="D95" i="18"/>
  <c r="D49" i="18"/>
  <c r="D143" i="18"/>
  <c r="D96" i="18"/>
  <c r="D64" i="18"/>
  <c r="D34" i="18"/>
  <c r="D59" i="18"/>
  <c r="D54" i="18"/>
  <c r="D81" i="18"/>
  <c r="D116" i="18"/>
  <c r="D68" i="18"/>
  <c r="D84" i="18"/>
  <c r="D41" i="18"/>
  <c r="D71" i="18"/>
  <c r="D44" i="18"/>
  <c r="D106" i="18"/>
  <c r="D134" i="18"/>
  <c r="D45" i="18"/>
  <c r="D33" i="18"/>
  <c r="D122" i="18"/>
  <c r="D48" i="18"/>
  <c r="D92" i="18"/>
  <c r="D57" i="18"/>
  <c r="D126" i="18"/>
  <c r="D124" i="18"/>
  <c r="D24" i="18"/>
  <c r="D35" i="18"/>
  <c r="D105" i="18"/>
  <c r="D75" i="18"/>
  <c r="D46" i="18"/>
  <c r="D138" i="18"/>
  <c r="D139" i="18"/>
  <c r="D87" i="18"/>
  <c r="D109" i="18"/>
  <c r="D98" i="18"/>
  <c r="D73" i="18"/>
  <c r="D83" i="18"/>
  <c r="D74" i="18"/>
  <c r="D137" i="18"/>
  <c r="D119" i="18"/>
  <c r="D67" i="18"/>
  <c r="D65" i="18"/>
  <c r="D63" i="18"/>
  <c r="D50" i="18"/>
  <c r="D108" i="18"/>
  <c r="D43" i="18"/>
  <c r="D77" i="18"/>
  <c r="D70" i="18"/>
  <c r="D111" i="18"/>
  <c r="D130" i="18"/>
  <c r="D104" i="18"/>
  <c r="D55" i="18"/>
  <c r="D129" i="18"/>
  <c r="D28" i="18"/>
  <c r="D127" i="18"/>
  <c r="D29" i="18"/>
  <c r="D123" i="18"/>
  <c r="D100" i="18"/>
  <c r="D140" i="18"/>
  <c r="D121" i="18"/>
  <c r="F37" i="20"/>
  <c r="F27" i="20"/>
  <c r="F140" i="20"/>
  <c r="F41" i="20"/>
  <c r="F87" i="20"/>
  <c r="F143" i="20"/>
  <c r="F127" i="20"/>
  <c r="F111" i="20"/>
  <c r="F114" i="20"/>
  <c r="F96" i="20"/>
  <c r="F80" i="20"/>
  <c r="F64" i="20"/>
  <c r="F67" i="20"/>
  <c r="F33" i="20"/>
  <c r="F71" i="20"/>
  <c r="F139" i="20"/>
  <c r="F123" i="20"/>
  <c r="F138" i="20"/>
  <c r="F108" i="20"/>
  <c r="F92" i="20"/>
  <c r="F84" i="20"/>
  <c r="F68" i="20"/>
  <c r="F26" i="20"/>
  <c r="F30" i="20"/>
  <c r="F34" i="20"/>
  <c r="F38" i="20"/>
  <c r="F42" i="20"/>
  <c r="F46" i="20"/>
  <c r="F48" i="20"/>
  <c r="F52" i="20"/>
  <c r="F56" i="20"/>
  <c r="F61" i="20"/>
  <c r="F69" i="20"/>
  <c r="F77" i="20"/>
  <c r="F85" i="20"/>
  <c r="F97" i="20"/>
  <c r="F105" i="20"/>
  <c r="F109" i="20"/>
  <c r="F120" i="20"/>
  <c r="F136" i="20"/>
  <c r="F83" i="20"/>
  <c r="F99" i="20"/>
  <c r="F51" i="20"/>
  <c r="F107" i="20"/>
  <c r="F39" i="20"/>
  <c r="F63" i="20"/>
  <c r="F95" i="20"/>
  <c r="F141" i="20"/>
  <c r="F133" i="20"/>
  <c r="F125" i="20"/>
  <c r="F117" i="20"/>
  <c r="F142" i="20"/>
  <c r="F126" i="20"/>
  <c r="F110" i="20"/>
  <c r="F102" i="20"/>
  <c r="F94" i="20"/>
  <c r="F86" i="20"/>
  <c r="F78" i="20"/>
  <c r="F70" i="20"/>
  <c r="F62" i="20"/>
  <c r="F29" i="20"/>
  <c r="F89" i="20"/>
  <c r="F49" i="20"/>
  <c r="F119" i="20"/>
  <c r="F116" i="20"/>
  <c r="F88" i="20"/>
  <c r="F100" i="20"/>
  <c r="F104" i="20"/>
  <c r="F112" i="20"/>
  <c r="F35" i="20"/>
  <c r="F121" i="20"/>
  <c r="F128" i="20"/>
  <c r="F72" i="20"/>
  <c r="F25" i="20"/>
  <c r="F106" i="20"/>
  <c r="F53" i="20"/>
  <c r="F76" i="20"/>
  <c r="F91" i="20"/>
  <c r="F32" i="20"/>
  <c r="F90" i="20"/>
  <c r="F45" i="20"/>
  <c r="F31" i="20"/>
  <c r="F43" i="20"/>
  <c r="F82" i="20"/>
  <c r="F54" i="20"/>
  <c r="F75" i="20"/>
  <c r="F79" i="20"/>
  <c r="F124" i="20"/>
  <c r="F137" i="20"/>
  <c r="F132" i="20"/>
  <c r="F115" i="20"/>
  <c r="F66" i="20"/>
  <c r="F59" i="20"/>
  <c r="F113" i="20"/>
  <c r="F118" i="20"/>
  <c r="F58" i="20"/>
  <c r="F73" i="20"/>
  <c r="F81" i="20"/>
  <c r="F74" i="20"/>
  <c r="F134" i="20"/>
  <c r="F101" i="20"/>
  <c r="F24" i="20"/>
  <c r="F60" i="20"/>
  <c r="F55" i="20"/>
  <c r="F28" i="20"/>
  <c r="F40" i="20"/>
  <c r="F122" i="20"/>
  <c r="F131" i="20"/>
  <c r="F93" i="20"/>
  <c r="F65" i="20"/>
  <c r="F47" i="20"/>
  <c r="F50" i="20"/>
  <c r="F129" i="20"/>
  <c r="F135" i="20"/>
  <c r="F57" i="20"/>
  <c r="F98" i="20"/>
  <c r="F103" i="20"/>
  <c r="F44" i="20"/>
  <c r="F36" i="20"/>
  <c r="F130" i="20"/>
  <c r="F39" i="18"/>
  <c r="F142" i="18"/>
  <c r="F62" i="18"/>
  <c r="F32" i="18"/>
  <c r="F88" i="18"/>
  <c r="F26" i="18"/>
  <c r="F58" i="18"/>
  <c r="F110" i="18"/>
  <c r="F141" i="18"/>
  <c r="F69" i="18"/>
  <c r="F132" i="18"/>
  <c r="F104" i="18"/>
  <c r="F112" i="18"/>
  <c r="F78" i="18"/>
  <c r="F101" i="18"/>
  <c r="F42" i="18"/>
  <c r="F45" i="18"/>
  <c r="F130" i="18"/>
  <c r="F118" i="18"/>
  <c r="F90" i="18"/>
  <c r="F82" i="18"/>
  <c r="F25" i="18"/>
  <c r="F76" i="18"/>
  <c r="F97" i="18"/>
  <c r="F47" i="18"/>
  <c r="F103" i="18"/>
  <c r="F131" i="18"/>
  <c r="F107" i="18"/>
  <c r="F55" i="18"/>
  <c r="F115" i="18"/>
  <c r="F93" i="18"/>
  <c r="F79" i="18"/>
  <c r="F135" i="18"/>
  <c r="F33" i="18"/>
  <c r="F125" i="18"/>
  <c r="F89" i="18"/>
  <c r="F60" i="18"/>
  <c r="F119" i="18"/>
  <c r="F37" i="18"/>
  <c r="F136" i="18"/>
  <c r="F91" i="18"/>
  <c r="F51" i="18"/>
  <c r="F133" i="18"/>
  <c r="F126" i="18"/>
  <c r="F124" i="18"/>
  <c r="F24" i="18"/>
  <c r="F63" i="18"/>
  <c r="F35" i="18"/>
  <c r="F127" i="18"/>
  <c r="F105" i="18"/>
  <c r="F50" i="18"/>
  <c r="F29" i="18"/>
  <c r="F75" i="18"/>
  <c r="F46" i="18"/>
  <c r="F108" i="18"/>
  <c r="F138" i="18"/>
  <c r="F123" i="18"/>
  <c r="F139" i="18"/>
  <c r="F43" i="18"/>
  <c r="F87" i="18"/>
  <c r="F77" i="18"/>
  <c r="F109" i="18"/>
  <c r="F98" i="18"/>
  <c r="F70" i="18"/>
  <c r="F111" i="18"/>
  <c r="F73" i="18"/>
  <c r="F83" i="18"/>
  <c r="F100" i="18"/>
  <c r="F140" i="18"/>
  <c r="F74" i="18"/>
  <c r="F121" i="18"/>
  <c r="F137" i="18"/>
  <c r="F94" i="18"/>
  <c r="F67" i="18"/>
  <c r="F48" i="18"/>
  <c r="F92" i="18"/>
  <c r="F53" i="18"/>
  <c r="F114" i="18"/>
  <c r="F120" i="18"/>
  <c r="F36" i="18"/>
  <c r="F31" i="18"/>
  <c r="F102" i="18"/>
  <c r="F85" i="18"/>
  <c r="F95" i="18"/>
  <c r="F143" i="18"/>
  <c r="F96" i="18"/>
  <c r="F54" i="18"/>
  <c r="F116" i="18"/>
  <c r="F84" i="18"/>
  <c r="F41" i="18"/>
  <c r="F44" i="18"/>
  <c r="F134" i="18"/>
  <c r="F72" i="18"/>
  <c r="F129" i="18"/>
  <c r="F52" i="18"/>
  <c r="F57" i="18"/>
  <c r="F65" i="18"/>
  <c r="F99" i="18"/>
  <c r="F122" i="18"/>
  <c r="F86" i="18"/>
  <c r="F80" i="18"/>
  <c r="F66" i="18"/>
  <c r="F117" i="18"/>
  <c r="F34" i="18"/>
  <c r="F59" i="18"/>
  <c r="F68" i="18"/>
  <c r="F71" i="18"/>
  <c r="F106" i="18"/>
  <c r="F27" i="18"/>
  <c r="F61" i="18"/>
  <c r="F28" i="18"/>
  <c r="F38" i="18"/>
  <c r="F56" i="18"/>
  <c r="F30" i="18"/>
  <c r="F128" i="18"/>
  <c r="F113" i="18"/>
  <c r="F40" i="18"/>
  <c r="F49" i="18"/>
  <c r="F64" i="18"/>
  <c r="F81" i="18"/>
  <c r="D138" i="20"/>
  <c r="D134" i="20"/>
  <c r="D135" i="20"/>
  <c r="D143" i="20"/>
  <c r="D127" i="20"/>
  <c r="D76" i="20"/>
  <c r="D31" i="20"/>
  <c r="D54" i="20"/>
  <c r="D79" i="20"/>
  <c r="D46" i="20"/>
  <c r="D117" i="20"/>
  <c r="D33" i="20"/>
  <c r="D137" i="20"/>
  <c r="D86" i="20"/>
  <c r="D141" i="20"/>
  <c r="D94" i="20"/>
  <c r="D139" i="20"/>
  <c r="D51" i="20"/>
  <c r="D65" i="20"/>
  <c r="D100" i="20"/>
  <c r="D121" i="20"/>
  <c r="D81" i="20"/>
  <c r="D24" i="20"/>
  <c r="D32" i="20"/>
  <c r="D29" i="20"/>
  <c r="D124" i="20"/>
  <c r="D74" i="20"/>
  <c r="D66" i="20"/>
  <c r="D131" i="20"/>
  <c r="D69" i="20"/>
  <c r="D108" i="20"/>
  <c r="D38" i="20"/>
  <c r="D59" i="20"/>
  <c r="D111" i="20"/>
  <c r="D96" i="20"/>
  <c r="D50" i="20"/>
  <c r="D40" i="20"/>
  <c r="D88" i="20"/>
  <c r="D68" i="20"/>
  <c r="D37" i="20"/>
  <c r="D122" i="20"/>
  <c r="D140" i="20"/>
  <c r="D44" i="20"/>
  <c r="D41" i="20"/>
  <c r="D110" i="20"/>
  <c r="D58" i="20"/>
  <c r="D73" i="20"/>
  <c r="D56" i="20"/>
  <c r="D83" i="20"/>
  <c r="D133" i="20"/>
  <c r="D132" i="20"/>
  <c r="D93" i="20"/>
  <c r="D112" i="20"/>
  <c r="D55" i="20"/>
  <c r="D57" i="20"/>
  <c r="D102" i="20"/>
  <c r="D129" i="20"/>
  <c r="D114" i="20"/>
  <c r="D84" i="20"/>
  <c r="D119" i="20"/>
  <c r="D28" i="20"/>
  <c r="D61" i="20"/>
  <c r="D42" i="20"/>
  <c r="D72" i="20"/>
  <c r="D82" i="20"/>
  <c r="D91" i="20"/>
  <c r="D125" i="20"/>
  <c r="D92" i="20"/>
  <c r="D116" i="20"/>
  <c r="D75" i="20"/>
  <c r="D36" i="20"/>
  <c r="D95" i="20"/>
  <c r="D78" i="20"/>
  <c r="D62" i="20"/>
  <c r="D27" i="20"/>
  <c r="D67" i="20"/>
  <c r="D34" i="20"/>
  <c r="D49" i="20"/>
  <c r="D89" i="20"/>
  <c r="D90" i="20"/>
  <c r="D35" i="20"/>
  <c r="D45" i="20"/>
  <c r="D105" i="20"/>
  <c r="D126" i="20"/>
  <c r="D109" i="20"/>
  <c r="D71" i="20"/>
  <c r="D39" i="20"/>
  <c r="D128" i="20"/>
  <c r="D98" i="20"/>
  <c r="D130" i="20"/>
  <c r="D113" i="20"/>
  <c r="D70" i="20"/>
  <c r="D26" i="20"/>
  <c r="D97" i="20"/>
  <c r="D136" i="20"/>
  <c r="D103" i="20"/>
  <c r="D47" i="20"/>
  <c r="D30" i="20"/>
  <c r="D106" i="20"/>
  <c r="D87" i="20"/>
  <c r="D64" i="20"/>
  <c r="D80" i="20"/>
  <c r="D115" i="20"/>
  <c r="D107" i="20"/>
  <c r="D77" i="20"/>
  <c r="D101" i="20"/>
  <c r="D85" i="20"/>
  <c r="D120" i="20"/>
  <c r="D118" i="20"/>
  <c r="D63" i="20"/>
  <c r="D25" i="20"/>
  <c r="D60" i="20"/>
  <c r="D142" i="20"/>
  <c r="D52" i="20"/>
  <c r="D43" i="20"/>
  <c r="D48" i="20"/>
  <c r="D104" i="20"/>
  <c r="D99" i="20"/>
  <c r="D53" i="20"/>
  <c r="D123" i="20"/>
  <c r="E20" i="18" l="1"/>
  <c r="E20" i="20"/>
  <c r="F63" i="19" s="1"/>
  <c r="C20" i="18"/>
  <c r="F33" i="15" s="1"/>
  <c r="M35" i="15" s="1"/>
  <c r="M51" i="15" s="1"/>
  <c r="C20" i="20"/>
  <c r="F43" i="19" s="1"/>
  <c r="P45" i="19" s="1"/>
  <c r="M61" i="19" s="1"/>
  <c r="F53" i="15" l="1"/>
  <c r="K65" i="19"/>
  <c r="K55" i="15"/>
  <c r="O67" i="19" l="1"/>
  <c r="J71" i="19" s="1"/>
  <c r="J67" i="19"/>
  <c r="O57" i="15"/>
  <c r="J57" i="15"/>
</calcChain>
</file>

<file path=xl/sharedStrings.xml><?xml version="1.0" encoding="utf-8"?>
<sst xmlns="http://schemas.openxmlformats.org/spreadsheetml/2006/main" count="381" uniqueCount="238">
  <si>
    <t>単粒砕石４号</t>
    <rPh sb="0" eb="1">
      <t>タン</t>
    </rPh>
    <rPh sb="1" eb="2">
      <t>リュウ</t>
    </rPh>
    <rPh sb="2" eb="4">
      <t>サイセキ</t>
    </rPh>
    <rPh sb="5" eb="6">
      <t>ゴウ</t>
    </rPh>
    <phoneticPr fontId="2"/>
  </si>
  <si>
    <t>設計水頭　　Ｈ</t>
    <rPh sb="0" eb="2">
      <t>セッケイ</t>
    </rPh>
    <rPh sb="2" eb="4">
      <t>スイトウ</t>
    </rPh>
    <phoneticPr fontId="2"/>
  </si>
  <si>
    <t>透水シート</t>
    <rPh sb="0" eb="2">
      <t>トウスイ</t>
    </rPh>
    <phoneticPr fontId="2"/>
  </si>
  <si>
    <t>人　　孔</t>
    <rPh sb="0" eb="1">
      <t>ジン</t>
    </rPh>
    <rPh sb="3" eb="4">
      <t>コウ</t>
    </rPh>
    <phoneticPr fontId="2"/>
  </si>
  <si>
    <t>浸　透　人　孔　構　造　図</t>
    <rPh sb="0" eb="1">
      <t>シン</t>
    </rPh>
    <rPh sb="2" eb="3">
      <t>トオル</t>
    </rPh>
    <rPh sb="4" eb="5">
      <t>ヒト</t>
    </rPh>
    <rPh sb="6" eb="7">
      <t>アナ</t>
    </rPh>
    <rPh sb="8" eb="9">
      <t>カマエ</t>
    </rPh>
    <rPh sb="10" eb="11">
      <t>ヅクリ</t>
    </rPh>
    <rPh sb="12" eb="13">
      <t>ズ</t>
    </rPh>
    <phoneticPr fontId="2"/>
  </si>
  <si>
    <t>◯</t>
    <phoneticPr fontId="2"/>
  </si>
  <si>
    <t>塩ビ有孔管φ２００</t>
    <rPh sb="0" eb="1">
      <t>エン</t>
    </rPh>
    <rPh sb="2" eb="3">
      <t>ユウ</t>
    </rPh>
    <rPh sb="3" eb="4">
      <t>コウ</t>
    </rPh>
    <rPh sb="4" eb="5">
      <t>カン</t>
    </rPh>
    <phoneticPr fontId="2"/>
  </si>
  <si>
    <t>埋戻し土</t>
    <rPh sb="0" eb="1">
      <t>ウ</t>
    </rPh>
    <rPh sb="1" eb="2">
      <t>モド</t>
    </rPh>
    <rPh sb="3" eb="4">
      <t>ツチ</t>
    </rPh>
    <phoneticPr fontId="2"/>
  </si>
  <si>
    <t>縁塊</t>
    <rPh sb="0" eb="1">
      <t>エン</t>
    </rPh>
    <rPh sb="1" eb="2">
      <t>カイ</t>
    </rPh>
    <phoneticPr fontId="2"/>
  </si>
  <si>
    <t>蓋</t>
    <rPh sb="0" eb="1">
      <t>フタ</t>
    </rPh>
    <phoneticPr fontId="2"/>
  </si>
  <si>
    <t>蓋及び縁塊</t>
    <rPh sb="0" eb="1">
      <t>フタ</t>
    </rPh>
    <rPh sb="1" eb="2">
      <t>オヨ</t>
    </rPh>
    <rPh sb="3" eb="4">
      <t>エン</t>
    </rPh>
    <rPh sb="4" eb="5">
      <t>カイ</t>
    </rPh>
    <phoneticPr fontId="2"/>
  </si>
  <si>
    <t>側　塊</t>
    <rPh sb="0" eb="1">
      <t>ソク</t>
    </rPh>
    <rPh sb="2" eb="3">
      <t>カイ</t>
    </rPh>
    <phoneticPr fontId="2"/>
  </si>
  <si>
    <t>フィルター</t>
    <phoneticPr fontId="2"/>
  </si>
  <si>
    <t>φ200</t>
    <phoneticPr fontId="2"/>
  </si>
  <si>
    <t>トレンチ幅Ｂ</t>
    <rPh sb="4" eb="5">
      <t>ハバ</t>
    </rPh>
    <phoneticPr fontId="2"/>
  </si>
  <si>
    <t>トレンチ断面図</t>
    <rPh sb="4" eb="6">
      <t>ダンメン</t>
    </rPh>
    <rPh sb="6" eb="7">
      <t>ズ</t>
    </rPh>
    <phoneticPr fontId="2"/>
  </si>
  <si>
    <t>雨水浸透人孔</t>
    <rPh sb="0" eb="2">
      <t>ウスイ</t>
    </rPh>
    <rPh sb="2" eb="4">
      <t>シントウ</t>
    </rPh>
    <rPh sb="4" eb="5">
      <t>ジン</t>
    </rPh>
    <rPh sb="5" eb="6">
      <t>コウ</t>
    </rPh>
    <phoneticPr fontId="2"/>
  </si>
  <si>
    <t>集水桝設置箇所に１箇所設置</t>
    <rPh sb="0" eb="1">
      <t>シュウ</t>
    </rPh>
    <rPh sb="1" eb="2">
      <t>スイ</t>
    </rPh>
    <rPh sb="2" eb="3">
      <t>マス</t>
    </rPh>
    <rPh sb="3" eb="5">
      <t>セッチ</t>
    </rPh>
    <rPh sb="5" eb="7">
      <t>カショ</t>
    </rPh>
    <rPh sb="9" eb="11">
      <t>カショ</t>
    </rPh>
    <rPh sb="11" eb="13">
      <t>セッチ</t>
    </rPh>
    <phoneticPr fontId="2"/>
  </si>
  <si>
    <t>処理可能</t>
    <rPh sb="0" eb="2">
      <t>ショリ</t>
    </rPh>
    <rPh sb="2" eb="4">
      <t>カノウ</t>
    </rPh>
    <phoneticPr fontId="2"/>
  </si>
  <si>
    <t>管渠連絡</t>
    <rPh sb="0" eb="1">
      <t>カン</t>
    </rPh>
    <rPh sb="1" eb="2">
      <t>キョ</t>
    </rPh>
    <rPh sb="2" eb="4">
      <t>レンラク</t>
    </rPh>
    <phoneticPr fontId="2"/>
  </si>
  <si>
    <t>浸透人孔を２箇所以上設置する場</t>
    <rPh sb="0" eb="2">
      <t>シントウ</t>
    </rPh>
    <rPh sb="2" eb="3">
      <t>ジン</t>
    </rPh>
    <rPh sb="3" eb="4">
      <t>コウ</t>
    </rPh>
    <rPh sb="6" eb="8">
      <t>カショ</t>
    </rPh>
    <rPh sb="8" eb="10">
      <t>イジョウ</t>
    </rPh>
    <rPh sb="10" eb="12">
      <t>セッチ</t>
    </rPh>
    <rPh sb="14" eb="15">
      <t>バ</t>
    </rPh>
    <phoneticPr fontId="2"/>
  </si>
  <si>
    <t>オーバーフローの接続</t>
    <rPh sb="8" eb="10">
      <t>セツゾク</t>
    </rPh>
    <phoneticPr fontId="2"/>
  </si>
  <si>
    <t>区域周辺に市管理の排水管がある</t>
    <rPh sb="0" eb="2">
      <t>クイキ</t>
    </rPh>
    <rPh sb="2" eb="4">
      <t>シュウヘン</t>
    </rPh>
    <rPh sb="5" eb="6">
      <t>シ</t>
    </rPh>
    <rPh sb="6" eb="8">
      <t>カンリ</t>
    </rPh>
    <rPh sb="9" eb="11">
      <t>ハイスイ</t>
    </rPh>
    <rPh sb="11" eb="12">
      <t>カン</t>
    </rPh>
    <phoneticPr fontId="2"/>
  </si>
  <si>
    <t>ができる。</t>
    <phoneticPr fontId="2"/>
  </si>
  <si>
    <t>市管理雨水排水管</t>
    <rPh sb="0" eb="1">
      <t>シ</t>
    </rPh>
    <rPh sb="1" eb="3">
      <t>カンリ</t>
    </rPh>
    <rPh sb="3" eb="5">
      <t>ウスイ</t>
    </rPh>
    <rPh sb="5" eb="7">
      <t>ハイスイ</t>
    </rPh>
    <rPh sb="7" eb="8">
      <t>カン</t>
    </rPh>
    <phoneticPr fontId="2"/>
  </si>
  <si>
    <t xml:space="preserve">道 路 内 の 雨 水 浸 透  処 理 標 準 図 </t>
    <rPh sb="0" eb="1">
      <t>ミチ</t>
    </rPh>
    <rPh sb="2" eb="3">
      <t>ロ</t>
    </rPh>
    <rPh sb="4" eb="5">
      <t>ナイ</t>
    </rPh>
    <rPh sb="8" eb="9">
      <t>アメ</t>
    </rPh>
    <rPh sb="10" eb="11">
      <t>ミズ</t>
    </rPh>
    <rPh sb="12" eb="13">
      <t>ヒタ</t>
    </rPh>
    <rPh sb="14" eb="15">
      <t>トオル</t>
    </rPh>
    <rPh sb="17" eb="18">
      <t>トコロ</t>
    </rPh>
    <rPh sb="19" eb="20">
      <t>リ</t>
    </rPh>
    <rPh sb="21" eb="22">
      <t>ヒョウ</t>
    </rPh>
    <rPh sb="23" eb="24">
      <t>ジュン</t>
    </rPh>
    <rPh sb="25" eb="26">
      <t>ズ</t>
    </rPh>
    <phoneticPr fontId="2"/>
  </si>
  <si>
    <t>場合 （都道を除く） は接続すること</t>
    <rPh sb="0" eb="2">
      <t>バアイ</t>
    </rPh>
    <rPh sb="4" eb="5">
      <t>ト</t>
    </rPh>
    <rPh sb="5" eb="6">
      <t>ドウ</t>
    </rPh>
    <rPh sb="7" eb="8">
      <t>ノゾ</t>
    </rPh>
    <rPh sb="12" eb="14">
      <t>セツゾク</t>
    </rPh>
    <phoneticPr fontId="2"/>
  </si>
  <si>
    <t>　◯</t>
    <phoneticPr fontId="2"/>
  </si>
  <si>
    <t>　　　　◯</t>
    <phoneticPr fontId="2"/>
  </si>
  <si>
    <t>浸透トレンチ構造図（参考）</t>
    <rPh sb="0" eb="1">
      <t>シン</t>
    </rPh>
    <rPh sb="1" eb="2">
      <t>トオル</t>
    </rPh>
    <rPh sb="6" eb="9">
      <t>コウゾウズ</t>
    </rPh>
    <rPh sb="10" eb="12">
      <t>サンコウ</t>
    </rPh>
    <phoneticPr fontId="2"/>
  </si>
  <si>
    <t xml:space="preserve"> 流出係数の計算（Ｃ）</t>
    <rPh sb="1" eb="3">
      <t>リュウシュツ</t>
    </rPh>
    <rPh sb="3" eb="5">
      <t>ケイスウ</t>
    </rPh>
    <rPh sb="6" eb="8">
      <t>ケイサン</t>
    </rPh>
    <phoneticPr fontId="2"/>
  </si>
  <si>
    <t>土地利用</t>
    <rPh sb="0" eb="2">
      <t>トチ</t>
    </rPh>
    <rPh sb="2" eb="4">
      <t>リヨウ</t>
    </rPh>
    <phoneticPr fontId="2"/>
  </si>
  <si>
    <t>流出係数</t>
    <rPh sb="0" eb="2">
      <t>リュウシュツ</t>
    </rPh>
    <rPh sb="2" eb="4">
      <t>ケイスウ</t>
    </rPh>
    <phoneticPr fontId="2"/>
  </si>
  <si>
    <t>面積（㎡）</t>
    <rPh sb="0" eb="2">
      <t>メンセキ</t>
    </rPh>
    <phoneticPr fontId="2"/>
  </si>
  <si>
    <t>透水性舗装</t>
    <rPh sb="0" eb="3">
      <t>トウスイセイ</t>
    </rPh>
    <rPh sb="3" eb="5">
      <t>ホソウ</t>
    </rPh>
    <phoneticPr fontId="2"/>
  </si>
  <si>
    <t>Ｃ2</t>
  </si>
  <si>
    <t>公園、造成緑地、宅地の庭等（＝宅地面積－屋根面積）</t>
    <rPh sb="0" eb="2">
      <t>コウエン</t>
    </rPh>
    <rPh sb="3" eb="5">
      <t>ゾウセイ</t>
    </rPh>
    <rPh sb="5" eb="7">
      <t>リョクチ</t>
    </rPh>
    <rPh sb="8" eb="10">
      <t>タクチ</t>
    </rPh>
    <rPh sb="11" eb="12">
      <t>ニワ</t>
    </rPh>
    <rPh sb="12" eb="13">
      <t>トウ</t>
    </rPh>
    <rPh sb="15" eb="17">
      <t>タクチ</t>
    </rPh>
    <rPh sb="17" eb="19">
      <t>メンセキ</t>
    </rPh>
    <rPh sb="20" eb="22">
      <t>ヤネ</t>
    </rPh>
    <rPh sb="22" eb="24">
      <t>メンセキ</t>
    </rPh>
    <phoneticPr fontId="2"/>
  </si>
  <si>
    <t>Ｃ3</t>
  </si>
  <si>
    <t>山林、残留緑地</t>
    <rPh sb="0" eb="2">
      <t>サンリン</t>
    </rPh>
    <rPh sb="3" eb="5">
      <t>ザンリュウ</t>
    </rPh>
    <rPh sb="5" eb="7">
      <t>リョクチ</t>
    </rPh>
    <phoneticPr fontId="2"/>
  </si>
  <si>
    <t>Ｃ4</t>
  </si>
  <si>
    <t>面積合計</t>
    <rPh sb="0" eb="2">
      <t>メンセキ</t>
    </rPh>
    <rPh sb="2" eb="4">
      <t>ゴウケイ</t>
    </rPh>
    <phoneticPr fontId="2"/>
  </si>
  <si>
    <t>土地利用の加重平均による流出係数</t>
    <rPh sb="0" eb="2">
      <t>トチ</t>
    </rPh>
    <rPh sb="2" eb="4">
      <t>リヨウ</t>
    </rPh>
    <rPh sb="5" eb="7">
      <t>カジュウ</t>
    </rPh>
    <rPh sb="7" eb="9">
      <t>ヘイキン</t>
    </rPh>
    <rPh sb="12" eb="14">
      <t>リュウシュツ</t>
    </rPh>
    <rPh sb="14" eb="16">
      <t>ケイスウ</t>
    </rPh>
    <phoneticPr fontId="2"/>
  </si>
  <si>
    <t xml:space="preserve"> 浸透トレンチの計算（降雨強度60㎜/hr）</t>
    <rPh sb="1" eb="3">
      <t>シントウ</t>
    </rPh>
    <rPh sb="8" eb="10">
      <t>ケイサン</t>
    </rPh>
    <rPh sb="11" eb="13">
      <t>コウウ</t>
    </rPh>
    <rPh sb="13" eb="15">
      <t>キョウド</t>
    </rPh>
    <phoneticPr fontId="2"/>
  </si>
  <si>
    <t>1　設計条件の設定</t>
    <rPh sb="2" eb="4">
      <t>セッケイ</t>
    </rPh>
    <rPh sb="4" eb="6">
      <t>ジョウケン</t>
    </rPh>
    <rPh sb="7" eb="9">
      <t>セッテイ</t>
    </rPh>
    <phoneticPr fontId="2"/>
  </si>
  <si>
    <t xml:space="preserve"> （1）宅地の状況</t>
    <rPh sb="4" eb="6">
      <t>タクチ</t>
    </rPh>
    <rPh sb="7" eb="9">
      <t>ジョウキョウ</t>
    </rPh>
    <phoneticPr fontId="2"/>
  </si>
  <si>
    <t>　 ①宅地の面積Ａ＝</t>
    <rPh sb="3" eb="5">
      <t>タクチ</t>
    </rPh>
    <rPh sb="6" eb="8">
      <t>メンセキ</t>
    </rPh>
    <phoneticPr fontId="2"/>
  </si>
  <si>
    <t>　　②流出係数Ｃ＝</t>
    <rPh sb="3" eb="5">
      <t>リュウシュツ</t>
    </rPh>
    <rPh sb="5" eb="7">
      <t>ケイスウ</t>
    </rPh>
    <phoneticPr fontId="2"/>
  </si>
  <si>
    <t>　 ③宅地からの許可放流量（放流地点） Ｑc＝</t>
    <rPh sb="3" eb="5">
      <t>タクチ</t>
    </rPh>
    <rPh sb="8" eb="10">
      <t>キョカ</t>
    </rPh>
    <rPh sb="10" eb="12">
      <t>ホウリュウ</t>
    </rPh>
    <rPh sb="12" eb="13">
      <t>リョウ</t>
    </rPh>
    <rPh sb="14" eb="16">
      <t>ホウリュウ</t>
    </rPh>
    <rPh sb="16" eb="18">
      <t>チテン</t>
    </rPh>
    <phoneticPr fontId="2"/>
  </si>
  <si>
    <t xml:space="preserve"> (m)</t>
    <phoneticPr fontId="2"/>
  </si>
  <si>
    <t>⑤有効深さｈ1＝</t>
    <rPh sb="1" eb="3">
      <t>ユウコウ</t>
    </rPh>
    <rPh sb="3" eb="4">
      <t>フカ</t>
    </rPh>
    <phoneticPr fontId="2"/>
  </si>
  <si>
    <t xml:space="preserve">   ⑥ますの個数ｎ1＝</t>
    <rPh sb="7" eb="9">
      <t>コスウ</t>
    </rPh>
    <phoneticPr fontId="2"/>
  </si>
  <si>
    <t xml:space="preserve"> (個)</t>
    <rPh sb="2" eb="3">
      <t>コ</t>
    </rPh>
    <phoneticPr fontId="2"/>
  </si>
  <si>
    <t xml:space="preserve"> （3）トレンチの寸法</t>
    <rPh sb="9" eb="11">
      <t>スンポウ</t>
    </rPh>
    <phoneticPr fontId="2"/>
  </si>
  <si>
    <t xml:space="preserve">   ⑦高さＨ　＝</t>
    <rPh sb="4" eb="5">
      <t>タカ</t>
    </rPh>
    <phoneticPr fontId="2"/>
  </si>
  <si>
    <t xml:space="preserve"> ⑧幅Ｂ　＝</t>
    <rPh sb="2" eb="3">
      <t>ハバ</t>
    </rPh>
    <phoneticPr fontId="2"/>
  </si>
  <si>
    <t xml:space="preserve">   ⑨有孔管の径ｄ＝</t>
    <rPh sb="4" eb="5">
      <t>ユウ</t>
    </rPh>
    <rPh sb="5" eb="6">
      <t>アナ</t>
    </rPh>
    <rPh sb="6" eb="7">
      <t>カン</t>
    </rPh>
    <rPh sb="8" eb="9">
      <t>ケイ</t>
    </rPh>
    <phoneticPr fontId="2"/>
  </si>
  <si>
    <t>2　配分された許可放流量の比較量の計算（配分比に相当し、この数値で面積係数表を引くこと）</t>
    <rPh sb="2" eb="4">
      <t>ハイブン</t>
    </rPh>
    <rPh sb="7" eb="9">
      <t>キョカ</t>
    </rPh>
    <rPh sb="9" eb="11">
      <t>ホウリュウ</t>
    </rPh>
    <rPh sb="11" eb="12">
      <t>リョウ</t>
    </rPh>
    <rPh sb="13" eb="15">
      <t>ヒカク</t>
    </rPh>
    <rPh sb="15" eb="16">
      <t>リョウ</t>
    </rPh>
    <rPh sb="17" eb="19">
      <t>ケイサン</t>
    </rPh>
    <rPh sb="20" eb="22">
      <t>ハイブン</t>
    </rPh>
    <rPh sb="22" eb="23">
      <t>ヒ</t>
    </rPh>
    <rPh sb="24" eb="26">
      <t>ソウトウ</t>
    </rPh>
    <rPh sb="30" eb="32">
      <t>スウチ</t>
    </rPh>
    <rPh sb="33" eb="35">
      <t>メンセキ</t>
    </rPh>
    <rPh sb="35" eb="37">
      <t>ケイスウ</t>
    </rPh>
    <rPh sb="37" eb="38">
      <t>ヒョウ</t>
    </rPh>
    <rPh sb="39" eb="40">
      <t>ヒ</t>
    </rPh>
    <phoneticPr fontId="2"/>
  </si>
  <si>
    <t>3　浸透ますの受け持ち面積の計算</t>
    <rPh sb="2" eb="4">
      <t>シントウ</t>
    </rPh>
    <rPh sb="7" eb="8">
      <t>ウ</t>
    </rPh>
    <rPh sb="9" eb="10">
      <t>モ</t>
    </rPh>
    <rPh sb="11" eb="13">
      <t>メンセキ</t>
    </rPh>
    <rPh sb="14" eb="16">
      <t>ケイサン</t>
    </rPh>
    <phoneticPr fontId="2"/>
  </si>
  <si>
    <t xml:space="preserve">   ⑪底面積ai1＝Ｂ1・Ｂ1・n1＝④×④×⑥＝</t>
    <rPh sb="4" eb="7">
      <t>テイメンセキ</t>
    </rPh>
    <phoneticPr fontId="2"/>
  </si>
  <si>
    <t>　 ⑫面積係数α1＝</t>
    <rPh sb="3" eb="5">
      <t>メンセキ</t>
    </rPh>
    <rPh sb="5" eb="7">
      <t>ケイスウ</t>
    </rPh>
    <phoneticPr fontId="2"/>
  </si>
  <si>
    <t xml:space="preserve">   ⑬ますの受け持ち面積Ａ´＝ai1／α1＝⑪／⑫＝</t>
    <rPh sb="7" eb="8">
      <t>ウ</t>
    </rPh>
    <rPh sb="9" eb="10">
      <t>モ</t>
    </rPh>
    <rPh sb="11" eb="13">
      <t>メンセキ</t>
    </rPh>
    <phoneticPr fontId="2"/>
  </si>
  <si>
    <t>4　トレンチの有効水深の算定</t>
    <rPh sb="7" eb="9">
      <t>ユウコウ</t>
    </rPh>
    <rPh sb="9" eb="11">
      <t>スイシン</t>
    </rPh>
    <rPh sb="12" eb="14">
      <t>サンテイ</t>
    </rPh>
    <phoneticPr fontId="2"/>
  </si>
  <si>
    <t>　 ⑭断面Ｓ＝Ｈ・Ｂ＝⑦×⑧＝</t>
    <rPh sb="3" eb="5">
      <t>ダンメン</t>
    </rPh>
    <phoneticPr fontId="2"/>
  </si>
  <si>
    <t>　 ⑮ﾄﾚﾝﾁの空隙率（砕石 0.3，ﾊﾆｶﾑﾄﾚﾝﾁ 0.95など） =</t>
    <rPh sb="8" eb="10">
      <t>クウゲキ</t>
    </rPh>
    <rPh sb="10" eb="11">
      <t>リツ</t>
    </rPh>
    <rPh sb="12" eb="14">
      <t>サイセキ</t>
    </rPh>
    <phoneticPr fontId="2"/>
  </si>
  <si>
    <t>　 ⑯トレンチの空隙Ｓ´＝ π・d²／4+(Ｓ-π・d²／4)  ×</t>
    <rPh sb="8" eb="10">
      <t>クウゲキ</t>
    </rPh>
    <phoneticPr fontId="2"/>
  </si>
  <si>
    <t>5　トレンチの延長</t>
    <rPh sb="7" eb="9">
      <t>エンチョウ</t>
    </rPh>
    <phoneticPr fontId="2"/>
  </si>
  <si>
    <t>　 ⑱トレンチで対応する面積Ａ"＝Ａ-Ａ´＝①-⑬＝</t>
    <rPh sb="8" eb="10">
      <t>タイオウ</t>
    </rPh>
    <rPh sb="12" eb="14">
      <t>メンセキ</t>
    </rPh>
    <phoneticPr fontId="2"/>
  </si>
  <si>
    <t>　 ⑲面積係数α2＝</t>
    <rPh sb="3" eb="5">
      <t>メンセキ</t>
    </rPh>
    <rPh sb="5" eb="7">
      <t>ケイスウ</t>
    </rPh>
    <phoneticPr fontId="2"/>
  </si>
  <si>
    <t>　 ⑳必要面積ai2＝Ａ"・α2＝⑱ × ⑲＝</t>
    <rPh sb="3" eb="5">
      <t>ヒツヨウ</t>
    </rPh>
    <rPh sb="5" eb="7">
      <t>メンセキ</t>
    </rPh>
    <phoneticPr fontId="2"/>
  </si>
  <si>
    <t xml:space="preserve"> 　∴ 必要延長 1＝ai2／Ｂ＝⑳÷⑧＝</t>
    <rPh sb="4" eb="6">
      <t>ヒツヨウ</t>
    </rPh>
    <rPh sb="6" eb="8">
      <t>エンチョウ</t>
    </rPh>
    <phoneticPr fontId="2"/>
  </si>
  <si>
    <t xml:space="preserve"> (ha)</t>
    <phoneticPr fontId="2"/>
  </si>
  <si>
    <t>Ｃ1</t>
    <phoneticPr fontId="2"/>
  </si>
  <si>
    <t>＋</t>
    <phoneticPr fontId="2"/>
  </si>
  <si>
    <t>＝</t>
    <phoneticPr fontId="2"/>
  </si>
  <si>
    <t>≒</t>
    <phoneticPr fontId="2"/>
  </si>
  <si>
    <t>（㎥／sec）</t>
    <phoneticPr fontId="2"/>
  </si>
  <si>
    <t xml:space="preserve"> (m)</t>
    <phoneticPr fontId="2"/>
  </si>
  <si>
    <t>　 ⑩γ＝Ｑc／Ａ＝③／①＝</t>
    <phoneticPr fontId="2"/>
  </si>
  <si>
    <t xml:space="preserve"> (㎥／sec／ha)</t>
    <phoneticPr fontId="2"/>
  </si>
  <si>
    <t xml:space="preserve"> (㎡)</t>
    <phoneticPr fontId="2"/>
  </si>
  <si>
    <t xml:space="preserve"> (ha)</t>
    <phoneticPr fontId="2"/>
  </si>
  <si>
    <t xml:space="preserve"> (㎡)</t>
    <phoneticPr fontId="2"/>
  </si>
  <si>
    <t>＝3.14×⑨²／4+(⑭-3.14×⑨²／4) ×</t>
    <phoneticPr fontId="2"/>
  </si>
  <si>
    <t xml:space="preserve"> =</t>
    <phoneticPr fontId="2"/>
  </si>
  <si>
    <t xml:space="preserve"> (m)</t>
    <phoneticPr fontId="2"/>
  </si>
  <si>
    <t xml:space="preserve"> (ha)</t>
    <phoneticPr fontId="2"/>
  </si>
  <si>
    <t xml:space="preserve"> (㎡)</t>
    <phoneticPr fontId="2"/>
  </si>
  <si>
    <t xml:space="preserve"> (m)</t>
    <phoneticPr fontId="2"/>
  </si>
  <si>
    <t xml:space="preserve"> ※</t>
    <phoneticPr fontId="2"/>
  </si>
  <si>
    <t xml:space="preserve"> (m)</t>
    <phoneticPr fontId="2"/>
  </si>
  <si>
    <t xml:space="preserve"> (m)</t>
    <phoneticPr fontId="2"/>
  </si>
  <si>
    <t>≒</t>
    <phoneticPr fontId="2"/>
  </si>
  <si>
    <t xml:space="preserve">   ④</t>
    <phoneticPr fontId="2"/>
  </si>
  <si>
    <t>ますの形状を選択して番号を入力して下さい。　（ 1.角桝 、 2.円桝 ）</t>
    <rPh sb="3" eb="5">
      <t>ケイジョウ</t>
    </rPh>
    <rPh sb="6" eb="8">
      <t>センタク</t>
    </rPh>
    <rPh sb="10" eb="12">
      <t>バンゴウ</t>
    </rPh>
    <rPh sb="13" eb="15">
      <t>ニュウリョク</t>
    </rPh>
    <rPh sb="17" eb="18">
      <t>クダ</t>
    </rPh>
    <rPh sb="26" eb="27">
      <t>カク</t>
    </rPh>
    <rPh sb="27" eb="28">
      <t>マス</t>
    </rPh>
    <rPh sb="33" eb="34">
      <t>マル</t>
    </rPh>
    <rPh sb="34" eb="35">
      <t>マス</t>
    </rPh>
    <phoneticPr fontId="2"/>
  </si>
  <si>
    <t>（①流出係数の計算より）</t>
    <rPh sb="2" eb="4">
      <t>リュウシュツ</t>
    </rPh>
    <rPh sb="4" eb="6">
      <t>ケイスウ</t>
    </rPh>
    <rPh sb="7" eb="9">
      <t>ケイサン</t>
    </rPh>
    <phoneticPr fontId="2"/>
  </si>
  <si>
    <t>浸透マンホール基準浸透量の算出</t>
    <rPh sb="0" eb="2">
      <t>シントウ</t>
    </rPh>
    <rPh sb="7" eb="9">
      <t>キジュン</t>
    </rPh>
    <rPh sb="9" eb="11">
      <t>シントウ</t>
    </rPh>
    <rPh sb="11" eb="12">
      <t>リョウ</t>
    </rPh>
    <rPh sb="13" eb="15">
      <t>サンシュツ</t>
    </rPh>
    <phoneticPr fontId="2"/>
  </si>
  <si>
    <t>降雨強度</t>
    <rPh sb="0" eb="1">
      <t>フ</t>
    </rPh>
    <rPh sb="1" eb="2">
      <t>アメ</t>
    </rPh>
    <rPh sb="2" eb="4">
      <t>キョウド</t>
    </rPh>
    <phoneticPr fontId="2"/>
  </si>
  <si>
    <t xml:space="preserve"> (㎜/hr）</t>
    <phoneticPr fontId="2"/>
  </si>
  <si>
    <t>集水面積</t>
    <rPh sb="0" eb="1">
      <t>シュウ</t>
    </rPh>
    <rPh sb="1" eb="2">
      <t>ミズ</t>
    </rPh>
    <rPh sb="2" eb="4">
      <t>メンセキ</t>
    </rPh>
    <phoneticPr fontId="2"/>
  </si>
  <si>
    <t xml:space="preserve"> (㎡)</t>
    <phoneticPr fontId="2"/>
  </si>
  <si>
    <t>雨水流出抑制量</t>
    <rPh sb="0" eb="2">
      <t>ウスイ</t>
    </rPh>
    <rPh sb="2" eb="4">
      <t>リュウシュツ</t>
    </rPh>
    <rPh sb="4" eb="7">
      <t>ヨクセイリョウ</t>
    </rPh>
    <phoneticPr fontId="2"/>
  </si>
  <si>
    <t>Ｑ＝</t>
    <phoneticPr fontId="2"/>
  </si>
  <si>
    <t>×</t>
    <phoneticPr fontId="2"/>
  </si>
  <si>
    <t>＝</t>
    <phoneticPr fontId="2"/>
  </si>
  <si>
    <t xml:space="preserve"> (㎥/ｈ)</t>
    <phoneticPr fontId="2"/>
  </si>
  <si>
    <t>浸透施設の比浸透量　：　Ｋｆ（㎡）</t>
    <rPh sb="0" eb="2">
      <t>シントウ</t>
    </rPh>
    <rPh sb="2" eb="4">
      <t>シセツ</t>
    </rPh>
    <rPh sb="5" eb="6">
      <t>ヒ</t>
    </rPh>
    <rPh sb="6" eb="8">
      <t>シントウ</t>
    </rPh>
    <rPh sb="8" eb="9">
      <t>リョウ</t>
    </rPh>
    <phoneticPr fontId="2"/>
  </si>
  <si>
    <t xml:space="preserve">  Ｈ ： 設計水頭</t>
    <rPh sb="6" eb="8">
      <t>セッケイ</t>
    </rPh>
    <rPh sb="8" eb="10">
      <t>スイトウ</t>
    </rPh>
    <phoneticPr fontId="2"/>
  </si>
  <si>
    <t>(m)</t>
    <phoneticPr fontId="2"/>
  </si>
  <si>
    <t>マンホールの個数</t>
    <rPh sb="6" eb="8">
      <t>コスウ</t>
    </rPh>
    <phoneticPr fontId="2"/>
  </si>
  <si>
    <t xml:space="preserve"> 基</t>
    <rPh sb="1" eb="2">
      <t>モト</t>
    </rPh>
    <phoneticPr fontId="2"/>
  </si>
  <si>
    <t xml:space="preserve">  Ｗ ： 施設幅</t>
    <rPh sb="6" eb="8">
      <t>シセツ</t>
    </rPh>
    <rPh sb="8" eb="9">
      <t>ハバ</t>
    </rPh>
    <phoneticPr fontId="2"/>
  </si>
  <si>
    <t>(m)</t>
    <phoneticPr fontId="2"/>
  </si>
  <si>
    <t>　Ｋｆ=</t>
    <phoneticPr fontId="2"/>
  </si>
  <si>
    <t>aＨ+ｂ</t>
    <phoneticPr fontId="2"/>
  </si>
  <si>
    <t>　　=</t>
    <phoneticPr fontId="2"/>
  </si>
  <si>
    <t xml:space="preserve">    =</t>
    <phoneticPr fontId="2"/>
  </si>
  <si>
    <t>(㎡)</t>
    <phoneticPr fontId="2"/>
  </si>
  <si>
    <t>浸透施設の基準浸透量　：　Ｑｆ(㎥/h･基)</t>
    <rPh sb="0" eb="2">
      <t>シントウ</t>
    </rPh>
    <rPh sb="2" eb="4">
      <t>シセツ</t>
    </rPh>
    <rPh sb="5" eb="7">
      <t>キジュン</t>
    </rPh>
    <rPh sb="7" eb="9">
      <t>シントウ</t>
    </rPh>
    <rPh sb="9" eb="10">
      <t>リョウ</t>
    </rPh>
    <rPh sb="20" eb="21">
      <t>キ</t>
    </rPh>
    <phoneticPr fontId="2"/>
  </si>
  <si>
    <r>
      <t>　　Ｋ</t>
    </r>
    <r>
      <rPr>
        <sz val="6"/>
        <rFont val="ＭＳ 明朝"/>
        <family val="1"/>
        <charset val="128"/>
      </rPr>
      <t>0　　</t>
    </r>
    <phoneticPr fontId="2"/>
  </si>
  <si>
    <t>：　土の飽和透水係数</t>
    <rPh sb="2" eb="3">
      <t>ツチ</t>
    </rPh>
    <rPh sb="4" eb="6">
      <t>ホウワ</t>
    </rPh>
    <rPh sb="6" eb="8">
      <t>トウスイ</t>
    </rPh>
    <rPh sb="8" eb="10">
      <t>ケイスウ</t>
    </rPh>
    <phoneticPr fontId="2"/>
  </si>
  <si>
    <t>(m/hr)</t>
    <phoneticPr fontId="2"/>
  </si>
  <si>
    <t>(㎥/h･基)</t>
    <rPh sb="5" eb="6">
      <t>キ</t>
    </rPh>
    <phoneticPr fontId="2"/>
  </si>
  <si>
    <t>各種影響係数（0.81)</t>
    <rPh sb="0" eb="2">
      <t>カクシュ</t>
    </rPh>
    <rPh sb="2" eb="4">
      <t>エイキョウ</t>
    </rPh>
    <rPh sb="4" eb="6">
      <t>ケイスウ</t>
    </rPh>
    <phoneticPr fontId="2"/>
  </si>
  <si>
    <t>　　　∴</t>
    <phoneticPr fontId="2"/>
  </si>
  <si>
    <t>×</t>
    <phoneticPr fontId="2"/>
  </si>
  <si>
    <t>=</t>
    <phoneticPr fontId="2"/>
  </si>
  <si>
    <t>雨 水 流 出 抑 制 量</t>
    <rPh sb="0" eb="1">
      <t>アメ</t>
    </rPh>
    <rPh sb="2" eb="3">
      <t>ミズ</t>
    </rPh>
    <rPh sb="4" eb="5">
      <t>リュウ</t>
    </rPh>
    <rPh sb="6" eb="7">
      <t>デ</t>
    </rPh>
    <rPh sb="8" eb="9">
      <t>オオキ</t>
    </rPh>
    <rPh sb="10" eb="11">
      <t>セイ</t>
    </rPh>
    <rPh sb="12" eb="13">
      <t>リョウ</t>
    </rPh>
    <phoneticPr fontId="2"/>
  </si>
  <si>
    <t>浸透施設の単位設計処理量</t>
    <rPh sb="0" eb="2">
      <t>シントウ</t>
    </rPh>
    <rPh sb="2" eb="4">
      <t>シセツ</t>
    </rPh>
    <rPh sb="5" eb="7">
      <t>タンイ</t>
    </rPh>
    <rPh sb="7" eb="9">
      <t>セッケイ</t>
    </rPh>
    <rPh sb="9" eb="11">
      <t>ショリ</t>
    </rPh>
    <rPh sb="11" eb="12">
      <t>リョウ</t>
    </rPh>
    <phoneticPr fontId="2"/>
  </si>
  <si>
    <t>W</t>
    <phoneticPr fontId="2"/>
  </si>
  <si>
    <t>道路、屋根等</t>
    <rPh sb="0" eb="2">
      <t>ドウロ</t>
    </rPh>
    <rPh sb="3" eb="5">
      <t>ヤネ</t>
    </rPh>
    <rPh sb="5" eb="6">
      <t>トウ</t>
    </rPh>
    <phoneticPr fontId="2"/>
  </si>
  <si>
    <t>トレンチ長  Ⅰ</t>
    <rPh sb="4" eb="5">
      <t>チョウ</t>
    </rPh>
    <phoneticPr fontId="2"/>
  </si>
  <si>
    <t>トレンチ高さ　Ｈ</t>
    <rPh sb="4" eb="5">
      <t>タカ</t>
    </rPh>
    <phoneticPr fontId="2"/>
  </si>
  <si>
    <t>W=2.0m　H=1.5mで約120㎡</t>
    <rPh sb="14" eb="15">
      <t>ヤク</t>
    </rPh>
    <phoneticPr fontId="2"/>
  </si>
  <si>
    <t>合は必ず各人孔間を管渠で連絡する。</t>
    <rPh sb="0" eb="1">
      <t>ア</t>
    </rPh>
    <rPh sb="2" eb="3">
      <t>カナラ</t>
    </rPh>
    <rPh sb="4" eb="5">
      <t>カク</t>
    </rPh>
    <rPh sb="5" eb="6">
      <t>ジン</t>
    </rPh>
    <rPh sb="6" eb="7">
      <t>コウ</t>
    </rPh>
    <rPh sb="7" eb="8">
      <t>カン</t>
    </rPh>
    <rPh sb="9" eb="10">
      <t>カン</t>
    </rPh>
    <rPh sb="10" eb="11">
      <t>キョ</t>
    </rPh>
    <rPh sb="12" eb="14">
      <t>レンラク</t>
    </rPh>
    <phoneticPr fontId="2"/>
  </si>
  <si>
    <t>（接続管は塩ビ管φ250㎜とする。）</t>
    <rPh sb="1" eb="3">
      <t>セツゾク</t>
    </rPh>
    <rPh sb="3" eb="4">
      <t>カン</t>
    </rPh>
    <rPh sb="5" eb="6">
      <t>エン</t>
    </rPh>
    <rPh sb="7" eb="8">
      <t>カン</t>
    </rPh>
    <phoneticPr fontId="2"/>
  </si>
  <si>
    <t>　 ⑰トレンチの有効水深h2＝Ｓ´／Ｂ＝ ⑯ ÷ ⑧＝</t>
    <rPh sb="8" eb="10">
      <t>ユウコウ</t>
    </rPh>
    <rPh sb="10" eb="12">
      <t>スイシン</t>
    </rPh>
    <phoneticPr fontId="2"/>
  </si>
  <si>
    <t>Ｌ＝Ｗ より Ｘ＝1</t>
    <phoneticPr fontId="2"/>
  </si>
  <si>
    <t xml:space="preserve">     2</t>
    <phoneticPr fontId="2"/>
  </si>
  <si>
    <t xml:space="preserve">   2</t>
    <phoneticPr fontId="2"/>
  </si>
  <si>
    <t>(-0.453W+8.289W+0.753)×</t>
    <phoneticPr fontId="2"/>
  </si>
  <si>
    <t>H+1.458W+1.27W+0.362</t>
    <phoneticPr fontId="2"/>
  </si>
  <si>
    <t>(東京都浸透能力マップより)</t>
    <rPh sb="1" eb="3">
      <t>トウキョウ</t>
    </rPh>
    <rPh sb="3" eb="4">
      <t>ミヤコ</t>
    </rPh>
    <rPh sb="4" eb="6">
      <t>シントウ</t>
    </rPh>
    <rPh sb="6" eb="8">
      <t>ノウリョク</t>
    </rPh>
    <phoneticPr fontId="2"/>
  </si>
  <si>
    <t>　　　∴</t>
    <phoneticPr fontId="2"/>
  </si>
  <si>
    <t>Ｑｆ=</t>
    <phoneticPr fontId="2"/>
  </si>
  <si>
    <t>×</t>
    <phoneticPr fontId="2"/>
  </si>
  <si>
    <t>=</t>
    <phoneticPr fontId="2"/>
  </si>
  <si>
    <t xml:space="preserve">浸透施設の設計浸透量　： </t>
    <rPh sb="0" eb="2">
      <t>シントウ</t>
    </rPh>
    <rPh sb="2" eb="4">
      <t>シセツ</t>
    </rPh>
    <rPh sb="5" eb="7">
      <t>セッケイ</t>
    </rPh>
    <rPh sb="7" eb="9">
      <t>シントウ</t>
    </rPh>
    <rPh sb="9" eb="10">
      <t>リョウ</t>
    </rPh>
    <phoneticPr fontId="2"/>
  </si>
  <si>
    <t>Ｑ</t>
    <phoneticPr fontId="2"/>
  </si>
  <si>
    <t>(㎥/ｈ･基）</t>
    <rPh sb="5" eb="6">
      <t>キ</t>
    </rPh>
    <phoneticPr fontId="2"/>
  </si>
  <si>
    <t>　　Ｑ=</t>
    <phoneticPr fontId="2"/>
  </si>
  <si>
    <t>Ｃ ×</t>
    <phoneticPr fontId="2"/>
  </si>
  <si>
    <t>Ｑｆ</t>
    <phoneticPr fontId="2"/>
  </si>
  <si>
    <t>Ｃ：</t>
    <phoneticPr fontId="2"/>
  </si>
  <si>
    <r>
      <t>Ｑ</t>
    </r>
    <r>
      <rPr>
        <sz val="6"/>
        <rFont val="ＭＳ 明朝"/>
        <family val="1"/>
        <charset val="128"/>
      </rPr>
      <t>1</t>
    </r>
    <r>
      <rPr>
        <sz val="12"/>
        <rFont val="ＭＳ 明朝"/>
        <family val="1"/>
        <charset val="128"/>
      </rPr>
      <t>=</t>
    </r>
    <phoneticPr fontId="2"/>
  </si>
  <si>
    <t>浸透施設の貯留量　：</t>
    <rPh sb="0" eb="2">
      <t>シントウ</t>
    </rPh>
    <rPh sb="2" eb="4">
      <t>シセツ</t>
    </rPh>
    <rPh sb="5" eb="7">
      <t>チョリュウ</t>
    </rPh>
    <rPh sb="7" eb="8">
      <t>リョウ</t>
    </rPh>
    <phoneticPr fontId="2"/>
  </si>
  <si>
    <t>(㎥/基）</t>
    <rPh sb="3" eb="4">
      <t>キ</t>
    </rPh>
    <phoneticPr fontId="2"/>
  </si>
  <si>
    <t>　　　∴</t>
    <phoneticPr fontId="2"/>
  </si>
  <si>
    <r>
      <t>Ｑ</t>
    </r>
    <r>
      <rPr>
        <sz val="8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=</t>
    </r>
    <phoneticPr fontId="2"/>
  </si>
  <si>
    <t>=</t>
    <phoneticPr fontId="2"/>
  </si>
  <si>
    <t>－</t>
    <phoneticPr fontId="2"/>
  </si>
  <si>
    <t>(㎥/基)</t>
    <rPh sb="3" eb="4">
      <t>キ</t>
    </rPh>
    <phoneticPr fontId="2"/>
  </si>
  <si>
    <t xml:space="preserve">設 計 処 理 能 力　：　 </t>
    <rPh sb="0" eb="1">
      <t>セツ</t>
    </rPh>
    <rPh sb="2" eb="3">
      <t>ケイ</t>
    </rPh>
    <rPh sb="4" eb="5">
      <t>トコロ</t>
    </rPh>
    <rPh sb="6" eb="7">
      <t>リ</t>
    </rPh>
    <rPh sb="8" eb="9">
      <t>ノウ</t>
    </rPh>
    <rPh sb="10" eb="11">
      <t>チカラ</t>
    </rPh>
    <phoneticPr fontId="2"/>
  </si>
  <si>
    <t>Ｑ</t>
    <phoneticPr fontId="2"/>
  </si>
  <si>
    <r>
      <t>Ｑ</t>
    </r>
    <r>
      <rPr>
        <sz val="9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=</t>
    </r>
    <phoneticPr fontId="2"/>
  </si>
  <si>
    <r>
      <t>Ｑ</t>
    </r>
    <r>
      <rPr>
        <sz val="6"/>
        <rFont val="ＭＳ 明朝"/>
        <family val="1"/>
        <charset val="128"/>
      </rPr>
      <t>1</t>
    </r>
    <phoneticPr fontId="2"/>
  </si>
  <si>
    <t>＋</t>
    <phoneticPr fontId="2"/>
  </si>
  <si>
    <r>
      <t>Ｑ</t>
    </r>
    <r>
      <rPr>
        <sz val="8"/>
        <rFont val="ＭＳ 明朝"/>
        <family val="1"/>
        <charset val="128"/>
      </rPr>
      <t>2</t>
    </r>
    <phoneticPr fontId="2"/>
  </si>
  <si>
    <r>
      <t xml:space="preserve">※建ぺい率50％以下の宅地で分譲住宅の場合は、流出係数 </t>
    </r>
    <r>
      <rPr>
        <b/>
        <sz val="11"/>
        <color indexed="10"/>
        <rFont val="ＭＳ Ｐゴシック"/>
        <family val="3"/>
        <charset val="128"/>
      </rPr>
      <t>0.7</t>
    </r>
    <r>
      <rPr>
        <sz val="11"/>
        <color indexed="18"/>
        <rFont val="ＭＳ Ｐゴシック"/>
        <family val="3"/>
        <charset val="128"/>
      </rPr>
      <t xml:space="preserve"> とする。</t>
    </r>
    <rPh sb="1" eb="2">
      <t>ケン</t>
    </rPh>
    <rPh sb="4" eb="5">
      <t>リツ</t>
    </rPh>
    <rPh sb="8" eb="10">
      <t>イカ</t>
    </rPh>
    <rPh sb="11" eb="13">
      <t>タクチ</t>
    </rPh>
    <rPh sb="14" eb="16">
      <t>ブンジョウ</t>
    </rPh>
    <rPh sb="16" eb="18">
      <t>ジュウタク</t>
    </rPh>
    <rPh sb="19" eb="21">
      <t>バアイ</t>
    </rPh>
    <rPh sb="23" eb="25">
      <t>リュウシュツ</t>
    </rPh>
    <rPh sb="25" eb="27">
      <t>ケイスウ</t>
    </rPh>
    <phoneticPr fontId="2"/>
  </si>
  <si>
    <t>面積係数の計算</t>
    <rPh sb="0" eb="2">
      <t>メンセキ</t>
    </rPh>
    <rPh sb="2" eb="4">
      <t>ケイスウ</t>
    </rPh>
    <rPh sb="5" eb="7">
      <t>ケイサン</t>
    </rPh>
    <phoneticPr fontId="2"/>
  </si>
  <si>
    <t>定数表</t>
    <rPh sb="0" eb="2">
      <t>テイスウ</t>
    </rPh>
    <rPh sb="2" eb="3">
      <t>ヒョウ</t>
    </rPh>
    <phoneticPr fontId="2"/>
  </si>
  <si>
    <t>ます計算時</t>
    <rPh sb="2" eb="4">
      <t>ケイサン</t>
    </rPh>
    <rPh sb="4" eb="5">
      <t>ジ</t>
    </rPh>
    <phoneticPr fontId="2"/>
  </si>
  <si>
    <t>トレンチ計算時</t>
    <rPh sb="4" eb="6">
      <t>ケイサン</t>
    </rPh>
    <rPh sb="6" eb="7">
      <t>ジ</t>
    </rPh>
    <phoneticPr fontId="2"/>
  </si>
  <si>
    <t>C</t>
    <phoneticPr fontId="2"/>
  </si>
  <si>
    <t>K</t>
    <phoneticPr fontId="2"/>
  </si>
  <si>
    <t>浸透係数</t>
    <rPh sb="0" eb="2">
      <t>シントウ</t>
    </rPh>
    <rPh sb="2" eb="4">
      <t>ケイスウ</t>
    </rPh>
    <phoneticPr fontId="2"/>
  </si>
  <si>
    <t>h</t>
    <phoneticPr fontId="2"/>
  </si>
  <si>
    <t>水深</t>
    <rPh sb="0" eb="2">
      <t>スイシン</t>
    </rPh>
    <phoneticPr fontId="2"/>
  </si>
  <si>
    <t>(0.5mまでは1cm単位、それ以上は2.5cm単位に切り捨て)</t>
    <rPh sb="11" eb="13">
      <t>タンイ</t>
    </rPh>
    <rPh sb="16" eb="18">
      <t>イジョウ</t>
    </rPh>
    <rPh sb="24" eb="26">
      <t>タンイ</t>
    </rPh>
    <rPh sb="27" eb="28">
      <t>キ</t>
    </rPh>
    <rPh sb="29" eb="30">
      <t>ス</t>
    </rPh>
    <phoneticPr fontId="2"/>
  </si>
  <si>
    <t>r</t>
    <phoneticPr fontId="2"/>
  </si>
  <si>
    <t>許可放流量の比流量</t>
    <rPh sb="0" eb="2">
      <t>キョカ</t>
    </rPh>
    <rPh sb="2" eb="4">
      <t>ホウリュウ</t>
    </rPh>
    <rPh sb="4" eb="5">
      <t>リョウ</t>
    </rPh>
    <rPh sb="6" eb="7">
      <t>ヒ</t>
    </rPh>
    <rPh sb="7" eb="9">
      <t>リュウリョウ</t>
    </rPh>
    <phoneticPr fontId="2"/>
  </si>
  <si>
    <t>rc</t>
    <phoneticPr fontId="2"/>
  </si>
  <si>
    <t>許可放流量に相当する降雨強度</t>
    <rPh sb="0" eb="2">
      <t>キョカ</t>
    </rPh>
    <rPh sb="2" eb="4">
      <t>ホウリュウ</t>
    </rPh>
    <rPh sb="4" eb="5">
      <t>リョウ</t>
    </rPh>
    <rPh sb="6" eb="8">
      <t>ソウトウ</t>
    </rPh>
    <rPh sb="10" eb="12">
      <t>コウウ</t>
    </rPh>
    <rPh sb="12" eb="14">
      <t>キョウド</t>
    </rPh>
    <phoneticPr fontId="2"/>
  </si>
  <si>
    <t>(=360Qc/C)</t>
    <phoneticPr fontId="2"/>
  </si>
  <si>
    <t>a</t>
    <phoneticPr fontId="2"/>
  </si>
  <si>
    <t>降雨定数a</t>
    <rPh sb="0" eb="2">
      <t>コウウ</t>
    </rPh>
    <rPh sb="2" eb="4">
      <t>テイスウ</t>
    </rPh>
    <phoneticPr fontId="2"/>
  </si>
  <si>
    <t>b</t>
    <phoneticPr fontId="2"/>
  </si>
  <si>
    <t>降雨定数b</t>
    <rPh sb="0" eb="2">
      <t>コウウ</t>
    </rPh>
    <rPh sb="2" eb="4">
      <t>テイスウ</t>
    </rPh>
    <phoneticPr fontId="2"/>
  </si>
  <si>
    <t>I=b/(t^(2/3)+a)</t>
    <phoneticPr fontId="2"/>
  </si>
  <si>
    <t>F=h+0.06Kt</t>
    <phoneticPr fontId="2"/>
  </si>
  <si>
    <t>α=((I-rc/2)t/6)C/F</t>
    <phoneticPr fontId="2"/>
  </si>
  <si>
    <t>の計算を任意のtについて行い、αの最大値を面積係数αとする。</t>
    <rPh sb="1" eb="3">
      <t>ケイサン</t>
    </rPh>
    <rPh sb="4" eb="6">
      <t>ニンイ</t>
    </rPh>
    <rPh sb="12" eb="13">
      <t>オコナ</t>
    </rPh>
    <rPh sb="17" eb="20">
      <t>サイダイチ</t>
    </rPh>
    <rPh sb="21" eb="23">
      <t>メンセキ</t>
    </rPh>
    <rPh sb="23" eb="25">
      <t>ケイスウ</t>
    </rPh>
    <phoneticPr fontId="2"/>
  </si>
  <si>
    <t>ただしここでは計算手間の関係上、t=1,2,…,120で行っている。</t>
    <rPh sb="7" eb="9">
      <t>ケイサン</t>
    </rPh>
    <rPh sb="9" eb="11">
      <t>テマ</t>
    </rPh>
    <rPh sb="12" eb="15">
      <t>カンケイジョウ</t>
    </rPh>
    <rPh sb="28" eb="29">
      <t>オコナ</t>
    </rPh>
    <phoneticPr fontId="2"/>
  </si>
  <si>
    <t>面積係数</t>
    <rPh sb="0" eb="2">
      <t>メンセキ</t>
    </rPh>
    <rPh sb="2" eb="4">
      <t>ケイスウ</t>
    </rPh>
    <phoneticPr fontId="2"/>
  </si>
  <si>
    <t>t</t>
    <phoneticPr fontId="2"/>
  </si>
  <si>
    <t>I</t>
    <phoneticPr fontId="2"/>
  </si>
  <si>
    <t>F</t>
    <phoneticPr fontId="2"/>
  </si>
  <si>
    <t>α</t>
    <phoneticPr fontId="2"/>
  </si>
  <si>
    <t xml:space="preserve"> （2）ますの寸法〔内径(丸)/内法(四角)〕</t>
    <rPh sb="7" eb="9">
      <t>スンポウ</t>
    </rPh>
    <phoneticPr fontId="2"/>
  </si>
  <si>
    <t>⑦砕石深さH2＝</t>
    <rPh sb="1" eb="3">
      <t>サイセキ</t>
    </rPh>
    <rPh sb="3" eb="4">
      <t>フカ</t>
    </rPh>
    <phoneticPr fontId="2"/>
  </si>
  <si>
    <t xml:space="preserve">   ⑧砕石の幅　B2＝</t>
    <rPh sb="4" eb="6">
      <t>サイセキ</t>
    </rPh>
    <rPh sb="7" eb="8">
      <t>ハバ</t>
    </rPh>
    <phoneticPr fontId="2"/>
  </si>
  <si>
    <t>⑨砕石の底面積ai1＝</t>
    <rPh sb="1" eb="3">
      <t>サイセキ</t>
    </rPh>
    <rPh sb="4" eb="7">
      <t>テイメンセキ</t>
    </rPh>
    <phoneticPr fontId="2"/>
  </si>
  <si>
    <t xml:space="preserve">   ⑩高さＨ　＝</t>
    <rPh sb="4" eb="5">
      <t>タカ</t>
    </rPh>
    <phoneticPr fontId="2"/>
  </si>
  <si>
    <t xml:space="preserve"> ⑪幅Ｂ　＝</t>
    <rPh sb="2" eb="3">
      <t>ハバ</t>
    </rPh>
    <phoneticPr fontId="2"/>
  </si>
  <si>
    <t xml:space="preserve">   ⑫有孔管の径ｄ＝</t>
    <rPh sb="4" eb="5">
      <t>ユウ</t>
    </rPh>
    <rPh sb="5" eb="6">
      <t>アナ</t>
    </rPh>
    <rPh sb="6" eb="7">
      <t>カン</t>
    </rPh>
    <rPh sb="8" eb="9">
      <t>ケイ</t>
    </rPh>
    <phoneticPr fontId="2"/>
  </si>
  <si>
    <t>　 ⑬γ＝Ｑc／Ａ＝③／①＝</t>
    <phoneticPr fontId="2"/>
  </si>
  <si>
    <t>　 ⑲面積係数α1＝</t>
    <rPh sb="3" eb="5">
      <t>メンセキ</t>
    </rPh>
    <rPh sb="5" eb="7">
      <t>ケイスウ</t>
    </rPh>
    <phoneticPr fontId="2"/>
  </si>
  <si>
    <t xml:space="preserve">   ⑳ますの受け持ち面積Ａ´＝ai1／α1×n1＝⑨／⑲×⑥＝</t>
    <rPh sb="7" eb="8">
      <t>ウ</t>
    </rPh>
    <rPh sb="9" eb="10">
      <t>モ</t>
    </rPh>
    <rPh sb="11" eb="13">
      <t>メンセキ</t>
    </rPh>
    <phoneticPr fontId="2"/>
  </si>
  <si>
    <t xml:space="preserve">   ⑭有孔管（ます）の断面積S1＝</t>
    <rPh sb="4" eb="7">
      <t>ユウコウカン</t>
    </rPh>
    <rPh sb="12" eb="15">
      <t>ダンメンセキ</t>
    </rPh>
    <phoneticPr fontId="2"/>
  </si>
  <si>
    <t xml:space="preserve">   ⑰ますの空隙S3´＝S1´＋S2´＝⑮＋⑯＝</t>
    <rPh sb="7" eb="9">
      <t>クウゲキ</t>
    </rPh>
    <phoneticPr fontId="2"/>
  </si>
  <si>
    <t xml:space="preserve">   ⑱ますの有効深さh2＝S3´／ai1＝⑰／⑨＝</t>
    <rPh sb="7" eb="9">
      <t>ユウコウ</t>
    </rPh>
    <rPh sb="9" eb="10">
      <t>フカ</t>
    </rPh>
    <phoneticPr fontId="2"/>
  </si>
  <si>
    <t>　 ㉑断面Ｓ＝Ｈ・Ｂ＝⑩×⑪＝</t>
    <rPh sb="3" eb="5">
      <t>ダンメン</t>
    </rPh>
    <phoneticPr fontId="2"/>
  </si>
  <si>
    <t>　 ㉒ﾄﾚﾝﾁの空隙率（砕石 0.3，ﾊﾆｶﾑﾄﾚﾝﾁ 0.95など） =</t>
    <rPh sb="8" eb="10">
      <t>クウゲキ</t>
    </rPh>
    <rPh sb="10" eb="11">
      <t>リツ</t>
    </rPh>
    <rPh sb="12" eb="14">
      <t>サイセキ</t>
    </rPh>
    <phoneticPr fontId="2"/>
  </si>
  <si>
    <t>　 ㉓トレンチの空隙Ｓ´＝ π・d²／4+(Ｓ-π・d²／4)  ×</t>
    <rPh sb="8" eb="10">
      <t>クウゲキ</t>
    </rPh>
    <phoneticPr fontId="2"/>
  </si>
  <si>
    <t>＝3.14×⑫²／4+(㉑-3.14×⑫²／4) ×</t>
    <phoneticPr fontId="2"/>
  </si>
  <si>
    <t>　 ㉔トレンチの有効水深h2＝Ｓ´／Ｂ＝ ㉓ ÷ ⑪＝</t>
    <rPh sb="8" eb="10">
      <t>ユウコウ</t>
    </rPh>
    <rPh sb="10" eb="12">
      <t>スイシン</t>
    </rPh>
    <phoneticPr fontId="2"/>
  </si>
  <si>
    <t>　 ㉕トレンチで対応する面積Ａ"＝Ａ-Ａ´＝①-⑳＝</t>
    <rPh sb="8" eb="10">
      <t>タイオウ</t>
    </rPh>
    <rPh sb="12" eb="14">
      <t>メンセキ</t>
    </rPh>
    <phoneticPr fontId="2"/>
  </si>
  <si>
    <t>　 ㉖面積係数α2＝</t>
    <rPh sb="3" eb="5">
      <t>メンセキ</t>
    </rPh>
    <rPh sb="5" eb="7">
      <t>ケイスウ</t>
    </rPh>
    <phoneticPr fontId="2"/>
  </si>
  <si>
    <t>　 ㉗必要面積ai2＝Ａ"・α2＝㉕ × ㉖＝</t>
    <rPh sb="3" eb="5">
      <t>ヒツヨウ</t>
    </rPh>
    <rPh sb="5" eb="7">
      <t>メンセキ</t>
    </rPh>
    <phoneticPr fontId="2"/>
  </si>
  <si>
    <t>5　トレンチの延長（ます部除く）</t>
    <rPh sb="7" eb="9">
      <t>エンチョウ</t>
    </rPh>
    <rPh sb="12" eb="13">
      <t>ブ</t>
    </rPh>
    <rPh sb="13" eb="14">
      <t>ノゾ</t>
    </rPh>
    <phoneticPr fontId="2"/>
  </si>
  <si>
    <t>6　トレンチ総延長（砕石延長）</t>
    <rPh sb="6" eb="7">
      <t>ソウ</t>
    </rPh>
    <rPh sb="7" eb="9">
      <t>エンチョウ</t>
    </rPh>
    <rPh sb="10" eb="12">
      <t>サイセキ</t>
    </rPh>
    <rPh sb="12" eb="14">
      <t>エンチョウ</t>
    </rPh>
    <phoneticPr fontId="2"/>
  </si>
  <si>
    <t>（底面浸透のみのますを使用する場合）</t>
    <phoneticPr fontId="2"/>
  </si>
  <si>
    <t>（底面及び側面浸透のますを使用し、ます周囲に砕石を入れる場合）</t>
    <phoneticPr fontId="2"/>
  </si>
  <si>
    <t xml:space="preserve"> 　㉘必要延長 ＝ai2／Ｂ＝㉗÷⑪＝</t>
    <rPh sb="3" eb="5">
      <t>ヒツヨウ</t>
    </rPh>
    <rPh sb="5" eb="7">
      <t>エンチョウ</t>
    </rPh>
    <phoneticPr fontId="2"/>
  </si>
  <si>
    <t>※開発事業における検査の場合、トレンチ総延長を始め、各寸法の写真をもれなく撮影すること</t>
    <rPh sb="1" eb="3">
      <t>カイハツ</t>
    </rPh>
    <rPh sb="3" eb="5">
      <t>ジギョウ</t>
    </rPh>
    <rPh sb="9" eb="11">
      <t>ケンサ</t>
    </rPh>
    <rPh sb="12" eb="14">
      <t>バアイ</t>
    </rPh>
    <rPh sb="19" eb="22">
      <t>ソウエンチョウ</t>
    </rPh>
    <rPh sb="23" eb="24">
      <t>ハジ</t>
    </rPh>
    <rPh sb="26" eb="27">
      <t>カク</t>
    </rPh>
    <rPh sb="27" eb="29">
      <t>スンポウ</t>
    </rPh>
    <rPh sb="30" eb="32">
      <t>シャシン</t>
    </rPh>
    <rPh sb="37" eb="39">
      <t>サツエイ</t>
    </rPh>
    <phoneticPr fontId="2"/>
  </si>
  <si>
    <t>　写真により寸法が確認できない場合は、砕石部を露出していただき、現場確認となります。</t>
    <rPh sb="1" eb="3">
      <t>シャシン</t>
    </rPh>
    <rPh sb="6" eb="8">
      <t>スンポウ</t>
    </rPh>
    <rPh sb="9" eb="11">
      <t>カクニン</t>
    </rPh>
    <rPh sb="15" eb="17">
      <t>バアイ</t>
    </rPh>
    <rPh sb="19" eb="21">
      <t>サイセキ</t>
    </rPh>
    <rPh sb="21" eb="22">
      <t>ブ</t>
    </rPh>
    <rPh sb="23" eb="25">
      <t>ロシュツ</t>
    </rPh>
    <rPh sb="32" eb="34">
      <t>ゲンバ</t>
    </rPh>
    <rPh sb="34" eb="36">
      <t>カクニン</t>
    </rPh>
    <phoneticPr fontId="2"/>
  </si>
  <si>
    <t>※開発事業における検査の場合、トレンチの高さ・幅の寸法がわかる写真をもれなく撮影すること</t>
    <rPh sb="1" eb="3">
      <t>カイハツ</t>
    </rPh>
    <rPh sb="3" eb="5">
      <t>ジギョウ</t>
    </rPh>
    <rPh sb="9" eb="11">
      <t>ケンサ</t>
    </rPh>
    <rPh sb="12" eb="14">
      <t>バアイ</t>
    </rPh>
    <rPh sb="20" eb="21">
      <t>タカ</t>
    </rPh>
    <rPh sb="23" eb="24">
      <t>ハバ</t>
    </rPh>
    <rPh sb="25" eb="27">
      <t>スンポウ</t>
    </rPh>
    <rPh sb="31" eb="33">
      <t>シャシン</t>
    </rPh>
    <rPh sb="38" eb="40">
      <t>サツエイ</t>
    </rPh>
    <phoneticPr fontId="2"/>
  </si>
  <si>
    <t>　また、トレンチ延長が現地の状況によって現場で確認できない場合は、写真をもれなく撮影すること。</t>
    <rPh sb="8" eb="10">
      <t>エンチョウ</t>
    </rPh>
    <rPh sb="11" eb="13">
      <t>ゲンチ</t>
    </rPh>
    <rPh sb="14" eb="16">
      <t>ジョウキョウ</t>
    </rPh>
    <rPh sb="20" eb="22">
      <t>ゲンバ</t>
    </rPh>
    <rPh sb="23" eb="25">
      <t>カクニン</t>
    </rPh>
    <rPh sb="29" eb="31">
      <t>バアイ</t>
    </rPh>
    <rPh sb="33" eb="35">
      <t>シャシン</t>
    </rPh>
    <rPh sb="40" eb="42">
      <t>サツエイ</t>
    </rPh>
    <phoneticPr fontId="2"/>
  </si>
  <si>
    <t>　　　　　　　　　　（ますの外径＋200mm以上）</t>
    <rPh sb="14" eb="15">
      <t>ガイ</t>
    </rPh>
    <rPh sb="15" eb="16">
      <t>ケイ</t>
    </rPh>
    <rPh sb="22" eb="24">
      <t>イジョウ</t>
    </rPh>
    <phoneticPr fontId="2"/>
  </si>
  <si>
    <t>ｍ</t>
    <phoneticPr fontId="2"/>
  </si>
  <si>
    <t>3.14×（Ｈ－0.65）</t>
    <phoneticPr fontId="2"/>
  </si>
  <si>
    <t>　マンホールの内径</t>
    <rPh sb="7" eb="9">
      <t>ナイケイ</t>
    </rPh>
    <phoneticPr fontId="2"/>
  </si>
  <si>
    <t>（Ｈ≦5.0ｍ）</t>
    <phoneticPr fontId="2"/>
  </si>
  <si>
    <t>　（1.0ｍ＜Ｗ≦10.0ｍ）</t>
    <phoneticPr fontId="2"/>
  </si>
  <si>
    <t>（浸透用）</t>
    <rPh sb="1" eb="3">
      <t>シントウ</t>
    </rPh>
    <rPh sb="3" eb="4">
      <t>ヨウ</t>
    </rPh>
    <phoneticPr fontId="2"/>
  </si>
  <si>
    <t xml:space="preserve">   ㉙トレンチ総延長Ｌ＝⑧×⑥＋㉘＝</t>
    <rPh sb="8" eb="9">
      <t>ソウ</t>
    </rPh>
    <rPh sb="9" eb="11">
      <t>エンチョウ</t>
    </rPh>
    <phoneticPr fontId="2"/>
  </si>
  <si>
    <t>参考図（ます・トレンチの寸法位置確認用）　構造図は別途添付してください。</t>
    <rPh sb="21" eb="24">
      <t>コウゾウズ</t>
    </rPh>
    <rPh sb="25" eb="27">
      <t>ベット</t>
    </rPh>
    <rPh sb="27" eb="29">
      <t>テンプ</t>
    </rPh>
    <phoneticPr fontId="2"/>
  </si>
  <si>
    <t xml:space="preserve">   ⑮有孔管（ます）の空隙S1´＝S1×ｈ1＝⑭×⑤＝</t>
    <rPh sb="4" eb="7">
      <t>ユウコウカン</t>
    </rPh>
    <rPh sb="12" eb="14">
      <t>クウゲキ</t>
    </rPh>
    <phoneticPr fontId="2"/>
  </si>
  <si>
    <t xml:space="preserve">   ⑯砕石の空隙S2´＝（ai1×H2－S1´）×0.3＝（⑨×⑦－⑮）×0.3＝</t>
    <rPh sb="4" eb="6">
      <t>サイセキ</t>
    </rPh>
    <rPh sb="7" eb="9">
      <t>クウゲキ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</si>
</sst>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_ "/>
    <numFmt numFmtId="178" formatCode="0_ "/>
    <numFmt numFmtId="179" formatCode="0.0000_ "/>
    <numFmt numFmtId="180" formatCode="0.000_ "/>
    <numFmt numFmtId="181" formatCode="0.00_);[Red]\(0.00\)"/>
    <numFmt numFmtId="182" formatCode="0_);[Red]\(0\)"/>
    <numFmt numFmtId="183" formatCode="0.000"/>
    <numFmt numFmtId="184" formatCode="0.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vertAlign val="subscript"/>
      <sz val="24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" xfId="0" applyFont="1" applyBorder="1" applyAlignment="1">
      <alignment vertical="center" textRotation="90"/>
    </xf>
    <xf numFmtId="0" fontId="5" fillId="0" borderId="18" xfId="0" applyFont="1" applyBorder="1" applyAlignment="1">
      <alignment vertical="center" textRotation="90"/>
    </xf>
    <xf numFmtId="0" fontId="5" fillId="0" borderId="16" xfId="0" applyFont="1" applyBorder="1" applyAlignment="1">
      <alignment vertical="center" textRotation="90"/>
    </xf>
    <xf numFmtId="0" fontId="0" fillId="0" borderId="0" xfId="0" applyBorder="1" applyAlignment="1">
      <alignment vertical="center" textRotation="90"/>
    </xf>
    <xf numFmtId="0" fontId="5" fillId="0" borderId="0" xfId="0" applyFont="1" applyBorder="1" applyAlignment="1">
      <alignment vertical="center" textRotation="90"/>
    </xf>
    <xf numFmtId="0" fontId="7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0" xfId="0" applyFont="1" applyBorder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15" fillId="2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5" fillId="0" borderId="2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1" xfId="0" applyFont="1" applyBorder="1">
      <alignment vertical="center"/>
    </xf>
    <xf numFmtId="178" fontId="0" fillId="0" borderId="0" xfId="0" applyNumberFormat="1">
      <alignment vertical="center"/>
    </xf>
    <xf numFmtId="0" fontId="0" fillId="3" borderId="0" xfId="0" applyFill="1" applyBorder="1" applyProtection="1">
      <alignment vertical="center"/>
      <protection locked="0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quotePrefix="1" applyFont="1">
      <alignment vertical="center"/>
    </xf>
    <xf numFmtId="0" fontId="21" fillId="0" borderId="2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5" fillId="0" borderId="0" xfId="0" applyFont="1" applyBorder="1" applyAlignment="1">
      <alignment horizontal="center" vertical="center" textRotation="90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right" vertical="center" textRotation="90"/>
    </xf>
    <xf numFmtId="0" fontId="18" fillId="3" borderId="20" xfId="0" applyFont="1" applyFill="1" applyBorder="1" applyProtection="1">
      <alignment vertical="center"/>
      <protection locked="0"/>
    </xf>
    <xf numFmtId="177" fontId="18" fillId="3" borderId="20" xfId="0" applyNumberFormat="1" applyFont="1" applyFill="1" applyBorder="1" applyProtection="1">
      <alignment vertical="center"/>
      <protection locked="0"/>
    </xf>
    <xf numFmtId="177" fontId="18" fillId="3" borderId="2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quotePrefix="1" applyFont="1">
      <alignment vertical="center"/>
    </xf>
    <xf numFmtId="0" fontId="24" fillId="0" borderId="0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left"/>
    </xf>
    <xf numFmtId="0" fontId="16" fillId="0" borderId="0" xfId="0" applyFont="1" applyBorder="1">
      <alignment vertical="center"/>
    </xf>
    <xf numFmtId="0" fontId="5" fillId="0" borderId="0" xfId="1" applyFont="1"/>
    <xf numFmtId="0" fontId="5" fillId="0" borderId="5" xfId="1" applyFont="1" applyBorder="1"/>
    <xf numFmtId="0" fontId="5" fillId="0" borderId="8" xfId="1" applyFont="1" applyBorder="1"/>
    <xf numFmtId="0" fontId="5" fillId="0" borderId="5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5" fillId="0" borderId="33" xfId="1" applyFont="1" applyBorder="1" applyAlignment="1">
      <alignment horizontal="center"/>
    </xf>
    <xf numFmtId="0" fontId="5" fillId="0" borderId="34" xfId="1" applyFont="1" applyBorder="1"/>
    <xf numFmtId="0" fontId="5" fillId="0" borderId="4" xfId="1" applyFont="1" applyBorder="1" applyAlignment="1">
      <alignment horizontal="centerContinuous"/>
    </xf>
    <xf numFmtId="183" fontId="5" fillId="0" borderId="5" xfId="1" applyNumberFormat="1" applyFont="1" applyBorder="1" applyAlignment="1">
      <alignment horizontal="centerContinuous"/>
    </xf>
    <xf numFmtId="0" fontId="5" fillId="0" borderId="5" xfId="1" applyNumberFormat="1" applyFont="1" applyBorder="1" applyAlignment="1">
      <alignment horizontal="centerContinuous"/>
    </xf>
    <xf numFmtId="0" fontId="5" fillId="0" borderId="4" xfId="1" applyNumberFormat="1" applyFont="1" applyBorder="1" applyAlignment="1">
      <alignment horizontal="centerContinuous"/>
    </xf>
    <xf numFmtId="1" fontId="5" fillId="0" borderId="5" xfId="1" applyNumberFormat="1" applyFont="1" applyBorder="1" applyAlignment="1">
      <alignment horizontal="centerContinuous"/>
    </xf>
    <xf numFmtId="1" fontId="5" fillId="0" borderId="8" xfId="1" applyNumberFormat="1" applyFont="1" applyBorder="1" applyAlignment="1">
      <alignment horizontal="centerContinuous"/>
    </xf>
    <xf numFmtId="0" fontId="27" fillId="0" borderId="5" xfId="1" applyFont="1" applyBorder="1"/>
    <xf numFmtId="0" fontId="27" fillId="0" borderId="8" xfId="1" applyFont="1" applyBorder="1"/>
    <xf numFmtId="0" fontId="27" fillId="0" borderId="5" xfId="1" applyFont="1" applyBorder="1" applyAlignment="1">
      <alignment horizontal="centerContinuous"/>
    </xf>
    <xf numFmtId="0" fontId="27" fillId="0" borderId="8" xfId="1" applyFont="1" applyBorder="1" applyAlignment="1">
      <alignment horizontal="centerContinuous"/>
    </xf>
    <xf numFmtId="0" fontId="27" fillId="0" borderId="0" xfId="1" applyFont="1"/>
    <xf numFmtId="0" fontId="27" fillId="0" borderId="33" xfId="1" applyFont="1" applyBorder="1" applyAlignment="1">
      <alignment horizontal="center"/>
    </xf>
    <xf numFmtId="0" fontId="27" fillId="0" borderId="34" xfId="1" applyFont="1" applyBorder="1" applyAlignment="1">
      <alignment horizontal="center"/>
    </xf>
    <xf numFmtId="0" fontId="27" fillId="0" borderId="35" xfId="1" applyFont="1" applyBorder="1"/>
    <xf numFmtId="2" fontId="27" fillId="0" borderId="36" xfId="1" applyNumberFormat="1" applyFont="1" applyBorder="1"/>
    <xf numFmtId="183" fontId="27" fillId="0" borderId="35" xfId="1" applyNumberFormat="1" applyFont="1" applyBorder="1"/>
    <xf numFmtId="184" fontId="27" fillId="0" borderId="36" xfId="1" applyNumberFormat="1" applyFont="1" applyBorder="1"/>
    <xf numFmtId="0" fontId="27" fillId="0" borderId="37" xfId="1" applyFont="1" applyBorder="1"/>
    <xf numFmtId="2" fontId="27" fillId="0" borderId="38" xfId="1" applyNumberFormat="1" applyFont="1" applyBorder="1"/>
    <xf numFmtId="183" fontId="27" fillId="0" borderId="37" xfId="1" applyNumberFormat="1" applyFont="1" applyBorder="1"/>
    <xf numFmtId="184" fontId="27" fillId="0" borderId="38" xfId="1" applyNumberFormat="1" applyFont="1" applyBorder="1"/>
    <xf numFmtId="0" fontId="27" fillId="0" borderId="39" xfId="1" applyFont="1" applyBorder="1"/>
    <xf numFmtId="2" fontId="27" fillId="0" borderId="40" xfId="1" applyNumberFormat="1" applyFont="1" applyBorder="1"/>
    <xf numFmtId="183" fontId="27" fillId="0" borderId="39" xfId="1" applyNumberFormat="1" applyFont="1" applyBorder="1"/>
    <xf numFmtId="184" fontId="27" fillId="0" borderId="40" xfId="1" applyNumberFormat="1" applyFont="1" applyBorder="1"/>
    <xf numFmtId="0" fontId="18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18" fillId="0" borderId="0" xfId="0" applyNumberFormat="1" applyFont="1" applyFill="1" applyBorder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0" fontId="5" fillId="0" borderId="53" xfId="0" applyFont="1" applyBorder="1">
      <alignment vertical="center"/>
    </xf>
    <xf numFmtId="0" fontId="5" fillId="0" borderId="54" xfId="0" applyFont="1" applyBorder="1">
      <alignment vertical="center"/>
    </xf>
    <xf numFmtId="0" fontId="0" fillId="0" borderId="54" xfId="0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6" xfId="0" applyFont="1" applyBorder="1">
      <alignment vertical="center"/>
    </xf>
    <xf numFmtId="0" fontId="3" fillId="0" borderId="5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4" xfId="0" applyBorder="1">
      <alignment vertical="center"/>
    </xf>
    <xf numFmtId="0" fontId="5" fillId="0" borderId="56" xfId="0" applyFont="1" applyBorder="1">
      <alignment vertical="center"/>
    </xf>
    <xf numFmtId="0" fontId="0" fillId="0" borderId="57" xfId="0" applyBorder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2" xfId="0" applyBorder="1">
      <alignment vertical="center"/>
    </xf>
    <xf numFmtId="0" fontId="3" fillId="0" borderId="23" xfId="0" applyFont="1" applyBorder="1" applyAlignment="1">
      <alignment vertical="center"/>
    </xf>
    <xf numFmtId="0" fontId="5" fillId="0" borderId="6" xfId="0" applyFont="1" applyBorder="1" applyAlignment="1">
      <alignment vertical="center" textRotation="90"/>
    </xf>
    <xf numFmtId="0" fontId="5" fillId="0" borderId="3" xfId="0" applyFont="1" applyBorder="1" applyAlignment="1">
      <alignment vertical="center" textRotation="90"/>
    </xf>
    <xf numFmtId="0" fontId="5" fillId="0" borderId="58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62" xfId="0" applyFont="1" applyBorder="1">
      <alignment vertical="center"/>
    </xf>
    <xf numFmtId="176" fontId="0" fillId="0" borderId="0" xfId="0" applyNumberFormat="1" applyAlignment="1" applyProtection="1">
      <alignment horizontal="right" vertical="center"/>
      <protection hidden="1"/>
    </xf>
    <xf numFmtId="179" fontId="0" fillId="0" borderId="0" xfId="0" applyNumberFormat="1" applyAlignment="1" applyProtection="1">
      <alignment vertical="center"/>
      <protection hidden="1"/>
    </xf>
    <xf numFmtId="176" fontId="0" fillId="3" borderId="30" xfId="0" applyNumberForma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176" fontId="0" fillId="0" borderId="5" xfId="0" applyNumberFormat="1" applyBorder="1" applyAlignment="1" applyProtection="1">
      <alignment horizontal="center" vertical="center"/>
      <protection hidden="1"/>
    </xf>
    <xf numFmtId="176" fontId="0" fillId="0" borderId="4" xfId="0" applyNumberFormat="1" applyBorder="1" applyAlignment="1" applyProtection="1">
      <alignment horizontal="center" vertical="center"/>
      <protection hidden="1"/>
    </xf>
    <xf numFmtId="176" fontId="0" fillId="0" borderId="8" xfId="0" applyNumberFormat="1" applyBorder="1" applyAlignment="1" applyProtection="1">
      <alignment horizontal="center" vertical="center"/>
      <protection hidden="1"/>
    </xf>
    <xf numFmtId="176" fontId="0" fillId="0" borderId="0" xfId="0" applyNumberFormat="1" applyAlignment="1" applyProtection="1">
      <alignment horizontal="center" vertical="center"/>
      <protection hidden="1"/>
    </xf>
    <xf numFmtId="179" fontId="0" fillId="0" borderId="0" xfId="0" applyNumberFormat="1" applyAlignment="1" applyProtection="1">
      <alignment horizontal="center" vertical="center"/>
      <protection hidden="1"/>
    </xf>
    <xf numFmtId="181" fontId="0" fillId="0" borderId="41" xfId="0" applyNumberFormat="1" applyBorder="1" applyAlignment="1" applyProtection="1">
      <alignment horizontal="center" vertical="center"/>
      <protection hidden="1"/>
    </xf>
    <xf numFmtId="181" fontId="0" fillId="0" borderId="42" xfId="0" applyNumberFormat="1" applyBorder="1" applyAlignment="1" applyProtection="1">
      <alignment horizontal="center" vertical="center"/>
      <protection hidden="1"/>
    </xf>
    <xf numFmtId="181" fontId="0" fillId="0" borderId="43" xfId="0" applyNumberFormat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182" fontId="0" fillId="0" borderId="0" xfId="0" applyNumberFormat="1" applyFill="1" applyAlignment="1" applyProtection="1">
      <alignment horizontal="right"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179" fontId="0" fillId="0" borderId="0" xfId="0" applyNumberFormat="1" applyAlignment="1" applyProtection="1">
      <alignment horizontal="right" vertical="center"/>
      <protection hidden="1"/>
    </xf>
    <xf numFmtId="181" fontId="0" fillId="3" borderId="0" xfId="0" applyNumberFormat="1" applyFill="1" applyAlignment="1" applyProtection="1">
      <alignment horizontal="right" vertical="center"/>
      <protection locked="0"/>
    </xf>
    <xf numFmtId="181" fontId="0" fillId="4" borderId="0" xfId="0" applyNumberFormat="1" applyFill="1" applyAlignment="1" applyProtection="1">
      <alignment horizontal="right" vertical="center"/>
      <protection locked="0" hidden="1"/>
    </xf>
    <xf numFmtId="0" fontId="15" fillId="3" borderId="0" xfId="0" applyFont="1" applyFill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hidden="1"/>
    </xf>
    <xf numFmtId="176" fontId="0" fillId="0" borderId="0" xfId="0" applyNumberForma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76" fontId="0" fillId="0" borderId="0" xfId="0" applyNumberFormat="1" applyFill="1" applyAlignment="1" applyProtection="1">
      <alignment horizontal="right" vertical="center"/>
      <protection locked="0" hidden="1"/>
    </xf>
    <xf numFmtId="0" fontId="0" fillId="0" borderId="0" xfId="0" applyFill="1" applyAlignment="1" applyProtection="1">
      <alignment horizontal="right" vertical="center"/>
      <protection locked="0"/>
    </xf>
    <xf numFmtId="179" fontId="0" fillId="2" borderId="0" xfId="0" applyNumberFormat="1" applyFill="1" applyAlignment="1" applyProtection="1">
      <alignment horizontal="right" vertical="center"/>
      <protection locked="0" hidden="1"/>
    </xf>
    <xf numFmtId="176" fontId="17" fillId="0" borderId="0" xfId="0" applyNumberFormat="1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0" fillId="0" borderId="0" xfId="0" applyAlignment="1">
      <alignment horizontal="center" vertical="center"/>
    </xf>
    <xf numFmtId="0" fontId="5" fillId="0" borderId="3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176" fontId="4" fillId="0" borderId="0" xfId="0" applyNumberFormat="1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80" fontId="0" fillId="0" borderId="0" xfId="0" applyNumberFormat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right" vertical="center"/>
      <protection locked="0"/>
    </xf>
    <xf numFmtId="181" fontId="0" fillId="4" borderId="0" xfId="0" applyNumberFormat="1" applyFill="1" applyAlignment="1" applyProtection="1">
      <alignment horizontal="right" vertical="center"/>
      <protection locked="0"/>
    </xf>
    <xf numFmtId="181" fontId="0" fillId="0" borderId="0" xfId="0" applyNumberFormat="1" applyFill="1" applyAlignment="1" applyProtection="1">
      <alignment horizontal="right" vertical="center"/>
      <protection locked="0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0" xfId="0" quotePrefix="1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textRotation="90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0" borderId="0" xfId="0" applyFont="1" applyBorder="1" applyAlignment="1">
      <alignment vertical="center" textRotation="90"/>
    </xf>
    <xf numFmtId="0" fontId="5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 textRotation="90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textRotation="90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textRotation="90"/>
    </xf>
    <xf numFmtId="0" fontId="3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textRotation="90"/>
    </xf>
    <xf numFmtId="0" fontId="5" fillId="0" borderId="0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textRotation="90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"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409574</xdr:colOff>
      <xdr:row>4</xdr:row>
      <xdr:rowOff>28575</xdr:rowOff>
    </xdr:from>
    <xdr:ext cx="5143501" cy="508409"/>
    <xdr:sp macro="" textlink="">
      <xdr:nvSpPr>
        <xdr:cNvPr id="12289" name="Text Box 1">
          <a:extLst>
            <a:ext uri="{FF2B5EF4-FFF2-40B4-BE49-F238E27FC236}">
              <a16:creationId xmlns:a16="http://schemas.microsoft.com/office/drawing/2014/main" id="{00000000-0008-0000-0000-000001300000}"/>
            </a:ext>
          </a:extLst>
        </xdr:cNvPr>
        <xdr:cNvSpPr txBox="1">
          <a:spLocks noChangeArrowheads="1"/>
        </xdr:cNvSpPr>
      </xdr:nvSpPr>
      <xdr:spPr bwMode="auto">
        <a:xfrm>
          <a:off x="409574" y="714375"/>
          <a:ext cx="5143501" cy="508409"/>
        </a:xfrm>
        <a:prstGeom prst="rect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square" lIns="54864" tIns="4114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西東京市雨水排水施設技術基準</a:t>
          </a:r>
        </a:p>
      </xdr:txBody>
    </xdr:sp>
    <xdr:clientData/>
  </xdr:oneCellAnchor>
  <xdr:oneCellAnchor>
    <xdr:from>
      <xdr:col>3</xdr:col>
      <xdr:colOff>400050</xdr:colOff>
      <xdr:row>49</xdr:row>
      <xdr:rowOff>114300</xdr:rowOff>
    </xdr:from>
    <xdr:ext cx="1714500" cy="432426"/>
    <xdr:sp macro="" textlink="">
      <xdr:nvSpPr>
        <xdr:cNvPr id="12290" name="Text Box 2">
          <a:extLst>
            <a:ext uri="{FF2B5EF4-FFF2-40B4-BE49-F238E27FC236}">
              <a16:creationId xmlns:a16="http://schemas.microsoft.com/office/drawing/2014/main" id="{00000000-0008-0000-0000-000002300000}"/>
            </a:ext>
          </a:extLst>
        </xdr:cNvPr>
        <xdr:cNvSpPr txBox="1">
          <a:spLocks noChangeArrowheads="1"/>
        </xdr:cNvSpPr>
      </xdr:nvSpPr>
      <xdr:spPr bwMode="auto">
        <a:xfrm>
          <a:off x="2457450" y="8515350"/>
          <a:ext cx="1714500" cy="43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32004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下水道課</a:t>
          </a:r>
        </a:p>
      </xdr:txBody>
    </xdr:sp>
    <xdr:clientData/>
  </xdr:oneCellAnchor>
  <xdr:twoCellAnchor>
    <xdr:from>
      <xdr:col>0</xdr:col>
      <xdr:colOff>342900</xdr:colOff>
      <xdr:row>14</xdr:row>
      <xdr:rowOff>123824</xdr:rowOff>
    </xdr:from>
    <xdr:to>
      <xdr:col>8</xdr:col>
      <xdr:colOff>590550</xdr:colOff>
      <xdr:row>32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2900" y="2524124"/>
          <a:ext cx="5734050" cy="3124201"/>
        </a:xfrm>
        <a:prstGeom prst="rect">
          <a:avLst/>
        </a:prstGeom>
        <a:solidFill>
          <a:schemeClr val="lt1"/>
        </a:solidFill>
        <a:ln w="12700" cmpd="sng">
          <a:solidFill>
            <a:schemeClr val="bg2">
              <a:lumMod val="50000"/>
            </a:schemeClr>
          </a:solidFill>
          <a:prstDash val="lg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〇本基準は、浸透トレンチ及び浸透人孔の計算に使用することができます。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〇本基準の浸透人孔の計算は、砕石部が正方形であり、設計水頭：Ｈ及び施設幅：Ｗが適用範囲内のものに限り使用できます。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/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＜計算の根拠資料＞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「都市計画法」の規定に基づく開発行為の許可等に関する審査基準及び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宅地造成等規制法」の規定に基づく宅地造成に関する工事の許可の審査基準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</a:p>
        <a:p>
          <a:endParaRPr kumimoji="1" lang="en-US" altLang="ja-JP" sz="1100"/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〇本基準では適用できないもの（貯留浸透槽など）を使用する場合は、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東京都雨水貯留・浸透施設技術指針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に基づいて計算してください</a:t>
          </a: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285749</xdr:colOff>
      <xdr:row>38</xdr:row>
      <xdr:rowOff>47625</xdr:rowOff>
    </xdr:from>
    <xdr:to>
      <xdr:col>8</xdr:col>
      <xdr:colOff>333374</xdr:colOff>
      <xdr:row>45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1549" y="6562725"/>
          <a:ext cx="4848225" cy="1190625"/>
        </a:xfrm>
        <a:prstGeom prst="rect">
          <a:avLst/>
        </a:prstGeom>
        <a:solidFill>
          <a:schemeClr val="lt1"/>
        </a:solidFill>
        <a:ln w="57150" cmpd="dbl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令和元年</a:t>
          </a:r>
          <a:r>
            <a:rPr kumimoji="1" lang="en-US" altLang="ja-JP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26</a:t>
          </a:r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日更新事項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〇面積係数の計算を修正しました</a:t>
          </a:r>
        </a:p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〇トレンチの計算について、ますの周りに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砕石を入れた場合の計算方法を追加しました。</a:t>
          </a:r>
        </a:p>
        <a:p>
          <a:endParaRPr kumimoji="1" lang="ja-JP" altLang="en-US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209550</xdr:colOff>
      <xdr:row>38</xdr:row>
      <xdr:rowOff>19050</xdr:rowOff>
    </xdr:from>
    <xdr:to>
      <xdr:col>8</xdr:col>
      <xdr:colOff>171450</xdr:colOff>
      <xdr:row>44</xdr:row>
      <xdr:rowOff>85725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895350" y="6534150"/>
          <a:ext cx="4762500" cy="1095375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>
          <a:sp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14</xdr:row>
      <xdr:rowOff>0</xdr:rowOff>
    </xdr:from>
    <xdr:to>
      <xdr:col>20</xdr:col>
      <xdr:colOff>9525</xdr:colOff>
      <xdr:row>14</xdr:row>
      <xdr:rowOff>0</xdr:rowOff>
    </xdr:to>
    <xdr:sp macro="" textlink="">
      <xdr:nvSpPr>
        <xdr:cNvPr id="7323" name="Line 1">
          <a:extLst>
            <a:ext uri="{FF2B5EF4-FFF2-40B4-BE49-F238E27FC236}">
              <a16:creationId xmlns:a16="http://schemas.microsoft.com/office/drawing/2014/main" id="{00000000-0008-0000-0100-00009B1C0000}"/>
            </a:ext>
          </a:extLst>
        </xdr:cNvPr>
        <xdr:cNvSpPr>
          <a:spLocks noChangeShapeType="1"/>
        </xdr:cNvSpPr>
      </xdr:nvSpPr>
      <xdr:spPr bwMode="auto">
        <a:xfrm>
          <a:off x="266700" y="3200400"/>
          <a:ext cx="526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0</xdr:row>
      <xdr:rowOff>66675</xdr:rowOff>
    </xdr:from>
    <xdr:to>
      <xdr:col>8</xdr:col>
      <xdr:colOff>200025</xdr:colOff>
      <xdr:row>1</xdr:row>
      <xdr:rowOff>28575</xdr:rowOff>
    </xdr:to>
    <xdr:sp macro="" textlink="">
      <xdr:nvSpPr>
        <xdr:cNvPr id="7324" name="Rectangle 6">
          <a:extLst>
            <a:ext uri="{FF2B5EF4-FFF2-40B4-BE49-F238E27FC236}">
              <a16:creationId xmlns:a16="http://schemas.microsoft.com/office/drawing/2014/main" id="{00000000-0008-0000-0100-00009C1C0000}"/>
            </a:ext>
          </a:extLst>
        </xdr:cNvPr>
        <xdr:cNvSpPr>
          <a:spLocks noChangeArrowheads="1"/>
        </xdr:cNvSpPr>
      </xdr:nvSpPr>
      <xdr:spPr bwMode="auto">
        <a:xfrm>
          <a:off x="1905000" y="66675"/>
          <a:ext cx="5048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228600</xdr:colOff>
      <xdr:row>0</xdr:row>
      <xdr:rowOff>66675</xdr:rowOff>
    </xdr:from>
    <xdr:ext cx="1866473" cy="185179"/>
    <xdr:sp macro="" textlink="">
      <xdr:nvSpPr>
        <xdr:cNvPr id="7175" name="Text Box 7">
          <a:extLst>
            <a:ext uri="{FF2B5EF4-FFF2-40B4-BE49-F238E27FC236}">
              <a16:creationId xmlns:a16="http://schemas.microsoft.com/office/drawing/2014/main" id="{00000000-0008-0000-0100-0000071C0000}"/>
            </a:ext>
          </a:extLst>
        </xdr:cNvPr>
        <xdr:cNvSpPr txBox="1">
          <a:spLocks noChangeArrowheads="1"/>
        </xdr:cNvSpPr>
      </xdr:nvSpPr>
      <xdr:spPr bwMode="auto">
        <a:xfrm>
          <a:off x="2438400" y="66675"/>
          <a:ext cx="1866473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⇒青色のセルに入力してください。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219075</xdr:rowOff>
    </xdr:from>
    <xdr:to>
      <xdr:col>14</xdr:col>
      <xdr:colOff>0</xdr:colOff>
      <xdr:row>9</xdr:row>
      <xdr:rowOff>9525</xdr:rowOff>
    </xdr:to>
    <xdr:sp macro="" textlink="">
      <xdr:nvSpPr>
        <xdr:cNvPr id="79324" name="Rectangle 3">
          <a:extLst>
            <a:ext uri="{FF2B5EF4-FFF2-40B4-BE49-F238E27FC236}">
              <a16:creationId xmlns:a16="http://schemas.microsoft.com/office/drawing/2014/main" id="{00000000-0008-0000-0200-0000DC350100}"/>
            </a:ext>
          </a:extLst>
        </xdr:cNvPr>
        <xdr:cNvSpPr>
          <a:spLocks noChangeArrowheads="1"/>
        </xdr:cNvSpPr>
      </xdr:nvSpPr>
      <xdr:spPr bwMode="auto">
        <a:xfrm>
          <a:off x="3038475" y="17240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</xdr:row>
      <xdr:rowOff>209550</xdr:rowOff>
    </xdr:from>
    <xdr:to>
      <xdr:col>8</xdr:col>
      <xdr:colOff>9525</xdr:colOff>
      <xdr:row>7</xdr:row>
      <xdr:rowOff>28575</xdr:rowOff>
    </xdr:to>
    <xdr:sp macro="" textlink="">
      <xdr:nvSpPr>
        <xdr:cNvPr id="79325" name="Rectangle 1">
          <a:extLst>
            <a:ext uri="{FF2B5EF4-FFF2-40B4-BE49-F238E27FC236}">
              <a16:creationId xmlns:a16="http://schemas.microsoft.com/office/drawing/2014/main" id="{00000000-0008-0000-0200-0000DD350100}"/>
            </a:ext>
          </a:extLst>
        </xdr:cNvPr>
        <xdr:cNvSpPr>
          <a:spLocks noChangeArrowheads="1"/>
        </xdr:cNvSpPr>
      </xdr:nvSpPr>
      <xdr:spPr bwMode="auto">
        <a:xfrm>
          <a:off x="1390650" y="12573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209550</xdr:rowOff>
    </xdr:from>
    <xdr:to>
      <xdr:col>19</xdr:col>
      <xdr:colOff>0</xdr:colOff>
      <xdr:row>7</xdr:row>
      <xdr:rowOff>28575</xdr:rowOff>
    </xdr:to>
    <xdr:sp macro="" textlink="">
      <xdr:nvSpPr>
        <xdr:cNvPr id="79326" name="Rectangle 2">
          <a:extLst>
            <a:ext uri="{FF2B5EF4-FFF2-40B4-BE49-F238E27FC236}">
              <a16:creationId xmlns:a16="http://schemas.microsoft.com/office/drawing/2014/main" id="{00000000-0008-0000-0200-0000DE350100}"/>
            </a:ext>
          </a:extLst>
        </xdr:cNvPr>
        <xdr:cNvSpPr>
          <a:spLocks noChangeArrowheads="1"/>
        </xdr:cNvSpPr>
      </xdr:nvSpPr>
      <xdr:spPr bwMode="auto">
        <a:xfrm>
          <a:off x="4419600" y="12573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7</xdr:col>
      <xdr:colOff>0</xdr:colOff>
      <xdr:row>21</xdr:row>
      <xdr:rowOff>9525</xdr:rowOff>
    </xdr:to>
    <xdr:sp macro="" textlink="">
      <xdr:nvSpPr>
        <xdr:cNvPr id="79327" name="Rectangle 5">
          <a:extLst>
            <a:ext uri="{FF2B5EF4-FFF2-40B4-BE49-F238E27FC236}">
              <a16:creationId xmlns:a16="http://schemas.microsoft.com/office/drawing/2014/main" id="{00000000-0008-0000-0200-0000DF350100}"/>
            </a:ext>
          </a:extLst>
        </xdr:cNvPr>
        <xdr:cNvSpPr>
          <a:spLocks noChangeArrowheads="1"/>
        </xdr:cNvSpPr>
      </xdr:nvSpPr>
      <xdr:spPr bwMode="auto">
        <a:xfrm>
          <a:off x="1104900" y="44672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219075</xdr:rowOff>
    </xdr:from>
    <xdr:to>
      <xdr:col>15</xdr:col>
      <xdr:colOff>0</xdr:colOff>
      <xdr:row>21</xdr:row>
      <xdr:rowOff>9525</xdr:rowOff>
    </xdr:to>
    <xdr:sp macro="" textlink="">
      <xdr:nvSpPr>
        <xdr:cNvPr id="79328" name="Rectangle 6">
          <a:extLst>
            <a:ext uri="{FF2B5EF4-FFF2-40B4-BE49-F238E27FC236}">
              <a16:creationId xmlns:a16="http://schemas.microsoft.com/office/drawing/2014/main" id="{00000000-0008-0000-0200-0000E0350100}"/>
            </a:ext>
          </a:extLst>
        </xdr:cNvPr>
        <xdr:cNvSpPr>
          <a:spLocks noChangeArrowheads="1"/>
        </xdr:cNvSpPr>
      </xdr:nvSpPr>
      <xdr:spPr bwMode="auto">
        <a:xfrm>
          <a:off x="3314700" y="44672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219075</xdr:rowOff>
    </xdr:from>
    <xdr:to>
      <xdr:col>18</xdr:col>
      <xdr:colOff>0</xdr:colOff>
      <xdr:row>15</xdr:row>
      <xdr:rowOff>9525</xdr:rowOff>
    </xdr:to>
    <xdr:sp macro="" textlink="">
      <xdr:nvSpPr>
        <xdr:cNvPr id="79329" name="Rectangle 7">
          <a:extLst>
            <a:ext uri="{FF2B5EF4-FFF2-40B4-BE49-F238E27FC236}">
              <a16:creationId xmlns:a16="http://schemas.microsoft.com/office/drawing/2014/main" id="{00000000-0008-0000-0200-0000E1350100}"/>
            </a:ext>
          </a:extLst>
        </xdr:cNvPr>
        <xdr:cNvSpPr>
          <a:spLocks noChangeArrowheads="1"/>
        </xdr:cNvSpPr>
      </xdr:nvSpPr>
      <xdr:spPr bwMode="auto">
        <a:xfrm>
          <a:off x="4143375" y="30956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266700</xdr:colOff>
      <xdr:row>11</xdr:row>
      <xdr:rowOff>219075</xdr:rowOff>
    </xdr:from>
    <xdr:to>
      <xdr:col>18</xdr:col>
      <xdr:colOff>9525</xdr:colOff>
      <xdr:row>13</xdr:row>
      <xdr:rowOff>9525</xdr:rowOff>
    </xdr:to>
    <xdr:sp macro="" textlink="">
      <xdr:nvSpPr>
        <xdr:cNvPr id="79330" name="Rectangle 8">
          <a:extLst>
            <a:ext uri="{FF2B5EF4-FFF2-40B4-BE49-F238E27FC236}">
              <a16:creationId xmlns:a16="http://schemas.microsoft.com/office/drawing/2014/main" id="{00000000-0008-0000-0200-0000E2350100}"/>
            </a:ext>
          </a:extLst>
        </xdr:cNvPr>
        <xdr:cNvSpPr>
          <a:spLocks noChangeArrowheads="1"/>
        </xdr:cNvSpPr>
      </xdr:nvSpPr>
      <xdr:spPr bwMode="auto">
        <a:xfrm>
          <a:off x="4686300" y="2638425"/>
          <a:ext cx="2952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219075</xdr:rowOff>
    </xdr:from>
    <xdr:to>
      <xdr:col>8</xdr:col>
      <xdr:colOff>9525</xdr:colOff>
      <xdr:row>17</xdr:row>
      <xdr:rowOff>9525</xdr:rowOff>
    </xdr:to>
    <xdr:sp macro="" textlink="">
      <xdr:nvSpPr>
        <xdr:cNvPr id="79331" name="Rectangle 9">
          <a:extLst>
            <a:ext uri="{FF2B5EF4-FFF2-40B4-BE49-F238E27FC236}">
              <a16:creationId xmlns:a16="http://schemas.microsoft.com/office/drawing/2014/main" id="{00000000-0008-0000-0200-0000E3350100}"/>
            </a:ext>
          </a:extLst>
        </xdr:cNvPr>
        <xdr:cNvSpPr>
          <a:spLocks noChangeArrowheads="1"/>
        </xdr:cNvSpPr>
      </xdr:nvSpPr>
      <xdr:spPr bwMode="auto">
        <a:xfrm>
          <a:off x="1381125" y="3552825"/>
          <a:ext cx="838200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219075</xdr:rowOff>
    </xdr:from>
    <xdr:to>
      <xdr:col>7</xdr:col>
      <xdr:colOff>266700</xdr:colOff>
      <xdr:row>23</xdr:row>
      <xdr:rowOff>9525</xdr:rowOff>
    </xdr:to>
    <xdr:sp macro="" textlink="">
      <xdr:nvSpPr>
        <xdr:cNvPr id="79332" name="Rectangle 11">
          <a:extLst>
            <a:ext uri="{FF2B5EF4-FFF2-40B4-BE49-F238E27FC236}">
              <a16:creationId xmlns:a16="http://schemas.microsoft.com/office/drawing/2014/main" id="{00000000-0008-0000-0200-0000E4350100}"/>
            </a:ext>
          </a:extLst>
        </xdr:cNvPr>
        <xdr:cNvSpPr>
          <a:spLocks noChangeArrowheads="1"/>
        </xdr:cNvSpPr>
      </xdr:nvSpPr>
      <xdr:spPr bwMode="auto">
        <a:xfrm>
          <a:off x="1381125" y="4924425"/>
          <a:ext cx="819150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23</xdr:col>
      <xdr:colOff>419100</xdr:colOff>
      <xdr:row>23</xdr:row>
      <xdr:rowOff>133350</xdr:rowOff>
    </xdr:to>
    <xdr:sp macro="" textlink="">
      <xdr:nvSpPr>
        <xdr:cNvPr id="79333" name="Rectangle 13">
          <a:extLst>
            <a:ext uri="{FF2B5EF4-FFF2-40B4-BE49-F238E27FC236}">
              <a16:creationId xmlns:a16="http://schemas.microsoft.com/office/drawing/2014/main" id="{00000000-0008-0000-0200-0000E5350100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6772275" cy="4514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25</xdr:row>
      <xdr:rowOff>209550</xdr:rowOff>
    </xdr:from>
    <xdr:to>
      <xdr:col>10</xdr:col>
      <xdr:colOff>9525</xdr:colOff>
      <xdr:row>27</xdr:row>
      <xdr:rowOff>28575</xdr:rowOff>
    </xdr:to>
    <xdr:sp macro="" textlink="">
      <xdr:nvSpPr>
        <xdr:cNvPr id="79334" name="Rectangle 14">
          <a:extLst>
            <a:ext uri="{FF2B5EF4-FFF2-40B4-BE49-F238E27FC236}">
              <a16:creationId xmlns:a16="http://schemas.microsoft.com/office/drawing/2014/main" id="{00000000-0008-0000-0200-0000E6350100}"/>
            </a:ext>
          </a:extLst>
        </xdr:cNvPr>
        <xdr:cNvSpPr>
          <a:spLocks noChangeArrowheads="1"/>
        </xdr:cNvSpPr>
      </xdr:nvSpPr>
      <xdr:spPr bwMode="auto">
        <a:xfrm>
          <a:off x="1943100" y="57531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25</xdr:row>
      <xdr:rowOff>209550</xdr:rowOff>
    </xdr:from>
    <xdr:to>
      <xdr:col>10</xdr:col>
      <xdr:colOff>9525</xdr:colOff>
      <xdr:row>27</xdr:row>
      <xdr:rowOff>28575</xdr:rowOff>
    </xdr:to>
    <xdr:sp macro="" textlink="">
      <xdr:nvSpPr>
        <xdr:cNvPr id="79335" name="Rectangle 15">
          <a:extLst>
            <a:ext uri="{FF2B5EF4-FFF2-40B4-BE49-F238E27FC236}">
              <a16:creationId xmlns:a16="http://schemas.microsoft.com/office/drawing/2014/main" id="{00000000-0008-0000-0200-0000E7350100}"/>
            </a:ext>
          </a:extLst>
        </xdr:cNvPr>
        <xdr:cNvSpPr>
          <a:spLocks noChangeArrowheads="1"/>
        </xdr:cNvSpPr>
      </xdr:nvSpPr>
      <xdr:spPr bwMode="auto">
        <a:xfrm>
          <a:off x="1943100" y="57531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25</xdr:row>
      <xdr:rowOff>209550</xdr:rowOff>
    </xdr:from>
    <xdr:to>
      <xdr:col>10</xdr:col>
      <xdr:colOff>9525</xdr:colOff>
      <xdr:row>27</xdr:row>
      <xdr:rowOff>28575</xdr:rowOff>
    </xdr:to>
    <xdr:sp macro="" textlink="">
      <xdr:nvSpPr>
        <xdr:cNvPr id="79336" name="Rectangle 16">
          <a:extLst>
            <a:ext uri="{FF2B5EF4-FFF2-40B4-BE49-F238E27FC236}">
              <a16:creationId xmlns:a16="http://schemas.microsoft.com/office/drawing/2014/main" id="{00000000-0008-0000-0200-0000E8350100}"/>
            </a:ext>
          </a:extLst>
        </xdr:cNvPr>
        <xdr:cNvSpPr>
          <a:spLocks noChangeArrowheads="1"/>
        </xdr:cNvSpPr>
      </xdr:nvSpPr>
      <xdr:spPr bwMode="auto">
        <a:xfrm>
          <a:off x="1943100" y="57531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29</xdr:row>
      <xdr:rowOff>209550</xdr:rowOff>
    </xdr:from>
    <xdr:to>
      <xdr:col>14</xdr:col>
      <xdr:colOff>9525</xdr:colOff>
      <xdr:row>31</xdr:row>
      <xdr:rowOff>28575</xdr:rowOff>
    </xdr:to>
    <xdr:sp macro="" textlink="">
      <xdr:nvSpPr>
        <xdr:cNvPr id="79337" name="Rectangle 17">
          <a:extLst>
            <a:ext uri="{FF2B5EF4-FFF2-40B4-BE49-F238E27FC236}">
              <a16:creationId xmlns:a16="http://schemas.microsoft.com/office/drawing/2014/main" id="{00000000-0008-0000-0200-0000E9350100}"/>
            </a:ext>
          </a:extLst>
        </xdr:cNvPr>
        <xdr:cNvSpPr>
          <a:spLocks noChangeArrowheads="1"/>
        </xdr:cNvSpPr>
      </xdr:nvSpPr>
      <xdr:spPr bwMode="auto">
        <a:xfrm>
          <a:off x="3048000" y="66675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29</xdr:row>
      <xdr:rowOff>209550</xdr:rowOff>
    </xdr:from>
    <xdr:to>
      <xdr:col>14</xdr:col>
      <xdr:colOff>9525</xdr:colOff>
      <xdr:row>31</xdr:row>
      <xdr:rowOff>28575</xdr:rowOff>
    </xdr:to>
    <xdr:sp macro="" textlink="">
      <xdr:nvSpPr>
        <xdr:cNvPr id="79338" name="Rectangle 18">
          <a:extLst>
            <a:ext uri="{FF2B5EF4-FFF2-40B4-BE49-F238E27FC236}">
              <a16:creationId xmlns:a16="http://schemas.microsoft.com/office/drawing/2014/main" id="{00000000-0008-0000-0200-0000EA350100}"/>
            </a:ext>
          </a:extLst>
        </xdr:cNvPr>
        <xdr:cNvSpPr>
          <a:spLocks noChangeArrowheads="1"/>
        </xdr:cNvSpPr>
      </xdr:nvSpPr>
      <xdr:spPr bwMode="auto">
        <a:xfrm>
          <a:off x="3048000" y="66675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29</xdr:row>
      <xdr:rowOff>209550</xdr:rowOff>
    </xdr:from>
    <xdr:to>
      <xdr:col>14</xdr:col>
      <xdr:colOff>9525</xdr:colOff>
      <xdr:row>31</xdr:row>
      <xdr:rowOff>28575</xdr:rowOff>
    </xdr:to>
    <xdr:sp macro="" textlink="">
      <xdr:nvSpPr>
        <xdr:cNvPr id="79339" name="Rectangle 19">
          <a:extLst>
            <a:ext uri="{FF2B5EF4-FFF2-40B4-BE49-F238E27FC236}">
              <a16:creationId xmlns:a16="http://schemas.microsoft.com/office/drawing/2014/main" id="{00000000-0008-0000-0200-0000EB350100}"/>
            </a:ext>
          </a:extLst>
        </xdr:cNvPr>
        <xdr:cNvSpPr>
          <a:spLocks noChangeArrowheads="1"/>
        </xdr:cNvSpPr>
      </xdr:nvSpPr>
      <xdr:spPr bwMode="auto">
        <a:xfrm>
          <a:off x="3048000" y="66675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31</xdr:row>
      <xdr:rowOff>209550</xdr:rowOff>
    </xdr:from>
    <xdr:to>
      <xdr:col>8</xdr:col>
      <xdr:colOff>9525</xdr:colOff>
      <xdr:row>33</xdr:row>
      <xdr:rowOff>28575</xdr:rowOff>
    </xdr:to>
    <xdr:sp macro="" textlink="">
      <xdr:nvSpPr>
        <xdr:cNvPr id="79340" name="Rectangle 20">
          <a:extLst>
            <a:ext uri="{FF2B5EF4-FFF2-40B4-BE49-F238E27FC236}">
              <a16:creationId xmlns:a16="http://schemas.microsoft.com/office/drawing/2014/main" id="{00000000-0008-0000-0200-0000EC350100}"/>
            </a:ext>
          </a:extLst>
        </xdr:cNvPr>
        <xdr:cNvSpPr>
          <a:spLocks noChangeArrowheads="1"/>
        </xdr:cNvSpPr>
      </xdr:nvSpPr>
      <xdr:spPr bwMode="auto">
        <a:xfrm>
          <a:off x="1390650" y="71247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31</xdr:row>
      <xdr:rowOff>209550</xdr:rowOff>
    </xdr:from>
    <xdr:to>
      <xdr:col>8</xdr:col>
      <xdr:colOff>9525</xdr:colOff>
      <xdr:row>33</xdr:row>
      <xdr:rowOff>28575</xdr:rowOff>
    </xdr:to>
    <xdr:sp macro="" textlink="">
      <xdr:nvSpPr>
        <xdr:cNvPr id="79341" name="Rectangle 21">
          <a:extLst>
            <a:ext uri="{FF2B5EF4-FFF2-40B4-BE49-F238E27FC236}">
              <a16:creationId xmlns:a16="http://schemas.microsoft.com/office/drawing/2014/main" id="{00000000-0008-0000-0200-0000ED350100}"/>
            </a:ext>
          </a:extLst>
        </xdr:cNvPr>
        <xdr:cNvSpPr>
          <a:spLocks noChangeArrowheads="1"/>
        </xdr:cNvSpPr>
      </xdr:nvSpPr>
      <xdr:spPr bwMode="auto">
        <a:xfrm>
          <a:off x="1390650" y="71247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31</xdr:row>
      <xdr:rowOff>209550</xdr:rowOff>
    </xdr:from>
    <xdr:to>
      <xdr:col>8</xdr:col>
      <xdr:colOff>9525</xdr:colOff>
      <xdr:row>33</xdr:row>
      <xdr:rowOff>28575</xdr:rowOff>
    </xdr:to>
    <xdr:sp macro="" textlink="">
      <xdr:nvSpPr>
        <xdr:cNvPr id="79342" name="Rectangle 22">
          <a:extLst>
            <a:ext uri="{FF2B5EF4-FFF2-40B4-BE49-F238E27FC236}">
              <a16:creationId xmlns:a16="http://schemas.microsoft.com/office/drawing/2014/main" id="{00000000-0008-0000-0200-0000EE350100}"/>
            </a:ext>
          </a:extLst>
        </xdr:cNvPr>
        <xdr:cNvSpPr>
          <a:spLocks noChangeArrowheads="1"/>
        </xdr:cNvSpPr>
      </xdr:nvSpPr>
      <xdr:spPr bwMode="auto">
        <a:xfrm>
          <a:off x="1390650" y="71247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33</xdr:row>
      <xdr:rowOff>209550</xdr:rowOff>
    </xdr:from>
    <xdr:to>
      <xdr:col>15</xdr:col>
      <xdr:colOff>9525</xdr:colOff>
      <xdr:row>35</xdr:row>
      <xdr:rowOff>28575</xdr:rowOff>
    </xdr:to>
    <xdr:sp macro="" textlink="">
      <xdr:nvSpPr>
        <xdr:cNvPr id="79343" name="Rectangle 23">
          <a:extLst>
            <a:ext uri="{FF2B5EF4-FFF2-40B4-BE49-F238E27FC236}">
              <a16:creationId xmlns:a16="http://schemas.microsoft.com/office/drawing/2014/main" id="{00000000-0008-0000-0200-0000EF350100}"/>
            </a:ext>
          </a:extLst>
        </xdr:cNvPr>
        <xdr:cNvSpPr>
          <a:spLocks noChangeArrowheads="1"/>
        </xdr:cNvSpPr>
      </xdr:nvSpPr>
      <xdr:spPr bwMode="auto">
        <a:xfrm>
          <a:off x="3324225" y="75819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33</xdr:row>
      <xdr:rowOff>209550</xdr:rowOff>
    </xdr:from>
    <xdr:to>
      <xdr:col>15</xdr:col>
      <xdr:colOff>9525</xdr:colOff>
      <xdr:row>35</xdr:row>
      <xdr:rowOff>28575</xdr:rowOff>
    </xdr:to>
    <xdr:sp macro="" textlink="">
      <xdr:nvSpPr>
        <xdr:cNvPr id="79344" name="Rectangle 24">
          <a:extLst>
            <a:ext uri="{FF2B5EF4-FFF2-40B4-BE49-F238E27FC236}">
              <a16:creationId xmlns:a16="http://schemas.microsoft.com/office/drawing/2014/main" id="{00000000-0008-0000-0200-0000F0350100}"/>
            </a:ext>
          </a:extLst>
        </xdr:cNvPr>
        <xdr:cNvSpPr>
          <a:spLocks noChangeArrowheads="1"/>
        </xdr:cNvSpPr>
      </xdr:nvSpPr>
      <xdr:spPr bwMode="auto">
        <a:xfrm>
          <a:off x="3324225" y="75819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33</xdr:row>
      <xdr:rowOff>209550</xdr:rowOff>
    </xdr:from>
    <xdr:to>
      <xdr:col>15</xdr:col>
      <xdr:colOff>9525</xdr:colOff>
      <xdr:row>35</xdr:row>
      <xdr:rowOff>28575</xdr:rowOff>
    </xdr:to>
    <xdr:sp macro="" textlink="">
      <xdr:nvSpPr>
        <xdr:cNvPr id="79345" name="Rectangle 25">
          <a:extLst>
            <a:ext uri="{FF2B5EF4-FFF2-40B4-BE49-F238E27FC236}">
              <a16:creationId xmlns:a16="http://schemas.microsoft.com/office/drawing/2014/main" id="{00000000-0008-0000-0200-0000F1350100}"/>
            </a:ext>
          </a:extLst>
        </xdr:cNvPr>
        <xdr:cNvSpPr>
          <a:spLocks noChangeArrowheads="1"/>
        </xdr:cNvSpPr>
      </xdr:nvSpPr>
      <xdr:spPr bwMode="auto">
        <a:xfrm>
          <a:off x="3324225" y="75819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37</xdr:row>
      <xdr:rowOff>209550</xdr:rowOff>
    </xdr:from>
    <xdr:to>
      <xdr:col>11</xdr:col>
      <xdr:colOff>0</xdr:colOff>
      <xdr:row>39</xdr:row>
      <xdr:rowOff>38100</xdr:rowOff>
    </xdr:to>
    <xdr:sp macro="" textlink="">
      <xdr:nvSpPr>
        <xdr:cNvPr id="79346" name="Rectangle 26">
          <a:extLst>
            <a:ext uri="{FF2B5EF4-FFF2-40B4-BE49-F238E27FC236}">
              <a16:creationId xmlns:a16="http://schemas.microsoft.com/office/drawing/2014/main" id="{00000000-0008-0000-0200-0000F2350100}"/>
            </a:ext>
          </a:extLst>
        </xdr:cNvPr>
        <xdr:cNvSpPr>
          <a:spLocks noChangeArrowheads="1"/>
        </xdr:cNvSpPr>
      </xdr:nvSpPr>
      <xdr:spPr bwMode="auto">
        <a:xfrm>
          <a:off x="2209800" y="8496300"/>
          <a:ext cx="828675" cy="285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45</xdr:row>
      <xdr:rowOff>209550</xdr:rowOff>
    </xdr:from>
    <xdr:to>
      <xdr:col>15</xdr:col>
      <xdr:colOff>9525</xdr:colOff>
      <xdr:row>47</xdr:row>
      <xdr:rowOff>28575</xdr:rowOff>
    </xdr:to>
    <xdr:sp macro="" textlink="">
      <xdr:nvSpPr>
        <xdr:cNvPr id="79347" name="Rectangle 27">
          <a:extLst>
            <a:ext uri="{FF2B5EF4-FFF2-40B4-BE49-F238E27FC236}">
              <a16:creationId xmlns:a16="http://schemas.microsoft.com/office/drawing/2014/main" id="{00000000-0008-0000-0200-0000F3350100}"/>
            </a:ext>
          </a:extLst>
        </xdr:cNvPr>
        <xdr:cNvSpPr>
          <a:spLocks noChangeArrowheads="1"/>
        </xdr:cNvSpPr>
      </xdr:nvSpPr>
      <xdr:spPr bwMode="auto">
        <a:xfrm>
          <a:off x="3324225" y="103251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45</xdr:row>
      <xdr:rowOff>209550</xdr:rowOff>
    </xdr:from>
    <xdr:to>
      <xdr:col>15</xdr:col>
      <xdr:colOff>9525</xdr:colOff>
      <xdr:row>47</xdr:row>
      <xdr:rowOff>28575</xdr:rowOff>
    </xdr:to>
    <xdr:sp macro="" textlink="">
      <xdr:nvSpPr>
        <xdr:cNvPr id="79348" name="Rectangle 28">
          <a:extLst>
            <a:ext uri="{FF2B5EF4-FFF2-40B4-BE49-F238E27FC236}">
              <a16:creationId xmlns:a16="http://schemas.microsoft.com/office/drawing/2014/main" id="{00000000-0008-0000-0200-0000F4350100}"/>
            </a:ext>
          </a:extLst>
        </xdr:cNvPr>
        <xdr:cNvSpPr>
          <a:spLocks noChangeArrowheads="1"/>
        </xdr:cNvSpPr>
      </xdr:nvSpPr>
      <xdr:spPr bwMode="auto">
        <a:xfrm>
          <a:off x="3324225" y="103251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45</xdr:row>
      <xdr:rowOff>209550</xdr:rowOff>
    </xdr:from>
    <xdr:to>
      <xdr:col>15</xdr:col>
      <xdr:colOff>9525</xdr:colOff>
      <xdr:row>47</xdr:row>
      <xdr:rowOff>28575</xdr:rowOff>
    </xdr:to>
    <xdr:sp macro="" textlink="">
      <xdr:nvSpPr>
        <xdr:cNvPr id="79349" name="Rectangle 29">
          <a:extLst>
            <a:ext uri="{FF2B5EF4-FFF2-40B4-BE49-F238E27FC236}">
              <a16:creationId xmlns:a16="http://schemas.microsoft.com/office/drawing/2014/main" id="{00000000-0008-0000-0200-0000F5350100}"/>
            </a:ext>
          </a:extLst>
        </xdr:cNvPr>
        <xdr:cNvSpPr>
          <a:spLocks noChangeArrowheads="1"/>
        </xdr:cNvSpPr>
      </xdr:nvSpPr>
      <xdr:spPr bwMode="auto">
        <a:xfrm>
          <a:off x="3324225" y="103251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49</xdr:row>
      <xdr:rowOff>209550</xdr:rowOff>
    </xdr:from>
    <xdr:to>
      <xdr:col>15</xdr:col>
      <xdr:colOff>9525</xdr:colOff>
      <xdr:row>51</xdr:row>
      <xdr:rowOff>28575</xdr:rowOff>
    </xdr:to>
    <xdr:sp macro="" textlink="">
      <xdr:nvSpPr>
        <xdr:cNvPr id="79350" name="Rectangle 30">
          <a:extLst>
            <a:ext uri="{FF2B5EF4-FFF2-40B4-BE49-F238E27FC236}">
              <a16:creationId xmlns:a16="http://schemas.microsoft.com/office/drawing/2014/main" id="{00000000-0008-0000-0200-0000F6350100}"/>
            </a:ext>
          </a:extLst>
        </xdr:cNvPr>
        <xdr:cNvSpPr>
          <a:spLocks noChangeArrowheads="1"/>
        </xdr:cNvSpPr>
      </xdr:nvSpPr>
      <xdr:spPr bwMode="auto">
        <a:xfrm>
          <a:off x="3324225" y="112395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49</xdr:row>
      <xdr:rowOff>209550</xdr:rowOff>
    </xdr:from>
    <xdr:to>
      <xdr:col>15</xdr:col>
      <xdr:colOff>9525</xdr:colOff>
      <xdr:row>51</xdr:row>
      <xdr:rowOff>28575</xdr:rowOff>
    </xdr:to>
    <xdr:sp macro="" textlink="">
      <xdr:nvSpPr>
        <xdr:cNvPr id="79351" name="Rectangle 31">
          <a:extLst>
            <a:ext uri="{FF2B5EF4-FFF2-40B4-BE49-F238E27FC236}">
              <a16:creationId xmlns:a16="http://schemas.microsoft.com/office/drawing/2014/main" id="{00000000-0008-0000-0200-0000F7350100}"/>
            </a:ext>
          </a:extLst>
        </xdr:cNvPr>
        <xdr:cNvSpPr>
          <a:spLocks noChangeArrowheads="1"/>
        </xdr:cNvSpPr>
      </xdr:nvSpPr>
      <xdr:spPr bwMode="auto">
        <a:xfrm>
          <a:off x="3324225" y="112395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49</xdr:row>
      <xdr:rowOff>209550</xdr:rowOff>
    </xdr:from>
    <xdr:to>
      <xdr:col>15</xdr:col>
      <xdr:colOff>9525</xdr:colOff>
      <xdr:row>51</xdr:row>
      <xdr:rowOff>28575</xdr:rowOff>
    </xdr:to>
    <xdr:sp macro="" textlink="">
      <xdr:nvSpPr>
        <xdr:cNvPr id="79352" name="Rectangle 32">
          <a:extLst>
            <a:ext uri="{FF2B5EF4-FFF2-40B4-BE49-F238E27FC236}">
              <a16:creationId xmlns:a16="http://schemas.microsoft.com/office/drawing/2014/main" id="{00000000-0008-0000-0200-0000F8350100}"/>
            </a:ext>
          </a:extLst>
        </xdr:cNvPr>
        <xdr:cNvSpPr>
          <a:spLocks noChangeArrowheads="1"/>
        </xdr:cNvSpPr>
      </xdr:nvSpPr>
      <xdr:spPr bwMode="auto">
        <a:xfrm>
          <a:off x="3324225" y="112395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51</xdr:row>
      <xdr:rowOff>209550</xdr:rowOff>
    </xdr:from>
    <xdr:to>
      <xdr:col>8</xdr:col>
      <xdr:colOff>9525</xdr:colOff>
      <xdr:row>53</xdr:row>
      <xdr:rowOff>28575</xdr:rowOff>
    </xdr:to>
    <xdr:sp macro="" textlink="">
      <xdr:nvSpPr>
        <xdr:cNvPr id="79353" name="Rectangle 33">
          <a:extLst>
            <a:ext uri="{FF2B5EF4-FFF2-40B4-BE49-F238E27FC236}">
              <a16:creationId xmlns:a16="http://schemas.microsoft.com/office/drawing/2014/main" id="{00000000-0008-0000-0200-0000F9350100}"/>
            </a:ext>
          </a:extLst>
        </xdr:cNvPr>
        <xdr:cNvSpPr>
          <a:spLocks noChangeArrowheads="1"/>
        </xdr:cNvSpPr>
      </xdr:nvSpPr>
      <xdr:spPr bwMode="auto">
        <a:xfrm>
          <a:off x="1390650" y="116967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51</xdr:row>
      <xdr:rowOff>209550</xdr:rowOff>
    </xdr:from>
    <xdr:to>
      <xdr:col>8</xdr:col>
      <xdr:colOff>9525</xdr:colOff>
      <xdr:row>53</xdr:row>
      <xdr:rowOff>28575</xdr:rowOff>
    </xdr:to>
    <xdr:sp macro="" textlink="">
      <xdr:nvSpPr>
        <xdr:cNvPr id="79354" name="Rectangle 34">
          <a:extLst>
            <a:ext uri="{FF2B5EF4-FFF2-40B4-BE49-F238E27FC236}">
              <a16:creationId xmlns:a16="http://schemas.microsoft.com/office/drawing/2014/main" id="{00000000-0008-0000-0200-0000FA350100}"/>
            </a:ext>
          </a:extLst>
        </xdr:cNvPr>
        <xdr:cNvSpPr>
          <a:spLocks noChangeArrowheads="1"/>
        </xdr:cNvSpPr>
      </xdr:nvSpPr>
      <xdr:spPr bwMode="auto">
        <a:xfrm>
          <a:off x="1390650" y="116967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51</xdr:row>
      <xdr:rowOff>209550</xdr:rowOff>
    </xdr:from>
    <xdr:to>
      <xdr:col>8</xdr:col>
      <xdr:colOff>9525</xdr:colOff>
      <xdr:row>53</xdr:row>
      <xdr:rowOff>28575</xdr:rowOff>
    </xdr:to>
    <xdr:sp macro="" textlink="">
      <xdr:nvSpPr>
        <xdr:cNvPr id="79355" name="Rectangle 35">
          <a:extLst>
            <a:ext uri="{FF2B5EF4-FFF2-40B4-BE49-F238E27FC236}">
              <a16:creationId xmlns:a16="http://schemas.microsoft.com/office/drawing/2014/main" id="{00000000-0008-0000-0200-0000FB350100}"/>
            </a:ext>
          </a:extLst>
        </xdr:cNvPr>
        <xdr:cNvSpPr>
          <a:spLocks noChangeArrowheads="1"/>
        </xdr:cNvSpPr>
      </xdr:nvSpPr>
      <xdr:spPr bwMode="auto">
        <a:xfrm>
          <a:off x="1390650" y="116967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53</xdr:row>
      <xdr:rowOff>209550</xdr:rowOff>
    </xdr:from>
    <xdr:to>
      <xdr:col>13</xdr:col>
      <xdr:colOff>9525</xdr:colOff>
      <xdr:row>55</xdr:row>
      <xdr:rowOff>28575</xdr:rowOff>
    </xdr:to>
    <xdr:sp macro="" textlink="">
      <xdr:nvSpPr>
        <xdr:cNvPr id="79356" name="Rectangle 36">
          <a:extLst>
            <a:ext uri="{FF2B5EF4-FFF2-40B4-BE49-F238E27FC236}">
              <a16:creationId xmlns:a16="http://schemas.microsoft.com/office/drawing/2014/main" id="{00000000-0008-0000-0200-0000FC350100}"/>
            </a:ext>
          </a:extLst>
        </xdr:cNvPr>
        <xdr:cNvSpPr>
          <a:spLocks noChangeArrowheads="1"/>
        </xdr:cNvSpPr>
      </xdr:nvSpPr>
      <xdr:spPr bwMode="auto">
        <a:xfrm>
          <a:off x="2771775" y="121539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53</xdr:row>
      <xdr:rowOff>209550</xdr:rowOff>
    </xdr:from>
    <xdr:to>
      <xdr:col>13</xdr:col>
      <xdr:colOff>9525</xdr:colOff>
      <xdr:row>55</xdr:row>
      <xdr:rowOff>28575</xdr:rowOff>
    </xdr:to>
    <xdr:sp macro="" textlink="">
      <xdr:nvSpPr>
        <xdr:cNvPr id="79357" name="Rectangle 37">
          <a:extLst>
            <a:ext uri="{FF2B5EF4-FFF2-40B4-BE49-F238E27FC236}">
              <a16:creationId xmlns:a16="http://schemas.microsoft.com/office/drawing/2014/main" id="{00000000-0008-0000-0200-0000FD350100}"/>
            </a:ext>
          </a:extLst>
        </xdr:cNvPr>
        <xdr:cNvSpPr>
          <a:spLocks noChangeArrowheads="1"/>
        </xdr:cNvSpPr>
      </xdr:nvSpPr>
      <xdr:spPr bwMode="auto">
        <a:xfrm>
          <a:off x="2771775" y="121539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53</xdr:row>
      <xdr:rowOff>209550</xdr:rowOff>
    </xdr:from>
    <xdr:to>
      <xdr:col>13</xdr:col>
      <xdr:colOff>9525</xdr:colOff>
      <xdr:row>55</xdr:row>
      <xdr:rowOff>28575</xdr:rowOff>
    </xdr:to>
    <xdr:sp macro="" textlink="">
      <xdr:nvSpPr>
        <xdr:cNvPr id="79358" name="Rectangle 38">
          <a:extLst>
            <a:ext uri="{FF2B5EF4-FFF2-40B4-BE49-F238E27FC236}">
              <a16:creationId xmlns:a16="http://schemas.microsoft.com/office/drawing/2014/main" id="{00000000-0008-0000-0200-0000FE350100}"/>
            </a:ext>
          </a:extLst>
        </xdr:cNvPr>
        <xdr:cNvSpPr>
          <a:spLocks noChangeArrowheads="1"/>
        </xdr:cNvSpPr>
      </xdr:nvSpPr>
      <xdr:spPr bwMode="auto">
        <a:xfrm>
          <a:off x="2771775" y="121539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55</xdr:row>
      <xdr:rowOff>209550</xdr:rowOff>
    </xdr:from>
    <xdr:to>
      <xdr:col>12</xdr:col>
      <xdr:colOff>9525</xdr:colOff>
      <xdr:row>57</xdr:row>
      <xdr:rowOff>28575</xdr:rowOff>
    </xdr:to>
    <xdr:sp macro="" textlink="">
      <xdr:nvSpPr>
        <xdr:cNvPr id="79359" name="Rectangle 39">
          <a:extLst>
            <a:ext uri="{FF2B5EF4-FFF2-40B4-BE49-F238E27FC236}">
              <a16:creationId xmlns:a16="http://schemas.microsoft.com/office/drawing/2014/main" id="{00000000-0008-0000-0200-0000FF350100}"/>
            </a:ext>
          </a:extLst>
        </xdr:cNvPr>
        <xdr:cNvSpPr>
          <a:spLocks noChangeArrowheads="1"/>
        </xdr:cNvSpPr>
      </xdr:nvSpPr>
      <xdr:spPr bwMode="auto">
        <a:xfrm>
          <a:off x="2495550" y="126111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55</xdr:row>
      <xdr:rowOff>209550</xdr:rowOff>
    </xdr:from>
    <xdr:to>
      <xdr:col>12</xdr:col>
      <xdr:colOff>9525</xdr:colOff>
      <xdr:row>57</xdr:row>
      <xdr:rowOff>28575</xdr:rowOff>
    </xdr:to>
    <xdr:sp macro="" textlink="">
      <xdr:nvSpPr>
        <xdr:cNvPr id="79360" name="Rectangle 40">
          <a:extLst>
            <a:ext uri="{FF2B5EF4-FFF2-40B4-BE49-F238E27FC236}">
              <a16:creationId xmlns:a16="http://schemas.microsoft.com/office/drawing/2014/main" id="{00000000-0008-0000-0200-000000360100}"/>
            </a:ext>
          </a:extLst>
        </xdr:cNvPr>
        <xdr:cNvSpPr>
          <a:spLocks noChangeArrowheads="1"/>
        </xdr:cNvSpPr>
      </xdr:nvSpPr>
      <xdr:spPr bwMode="auto">
        <a:xfrm>
          <a:off x="2495550" y="126111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55</xdr:row>
      <xdr:rowOff>209550</xdr:rowOff>
    </xdr:from>
    <xdr:to>
      <xdr:col>12</xdr:col>
      <xdr:colOff>9525</xdr:colOff>
      <xdr:row>57</xdr:row>
      <xdr:rowOff>28575</xdr:rowOff>
    </xdr:to>
    <xdr:sp macro="" textlink="">
      <xdr:nvSpPr>
        <xdr:cNvPr id="79361" name="Rectangle 41">
          <a:extLst>
            <a:ext uri="{FF2B5EF4-FFF2-40B4-BE49-F238E27FC236}">
              <a16:creationId xmlns:a16="http://schemas.microsoft.com/office/drawing/2014/main" id="{00000000-0008-0000-0200-000001360100}"/>
            </a:ext>
          </a:extLst>
        </xdr:cNvPr>
        <xdr:cNvSpPr>
          <a:spLocks noChangeArrowheads="1"/>
        </xdr:cNvSpPr>
      </xdr:nvSpPr>
      <xdr:spPr bwMode="auto">
        <a:xfrm>
          <a:off x="2495550" y="126111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266700</xdr:colOff>
      <xdr:row>39</xdr:row>
      <xdr:rowOff>219075</xdr:rowOff>
    </xdr:from>
    <xdr:to>
      <xdr:col>15</xdr:col>
      <xdr:colOff>0</xdr:colOff>
      <xdr:row>41</xdr:row>
      <xdr:rowOff>9525</xdr:rowOff>
    </xdr:to>
    <xdr:sp macro="" textlink="">
      <xdr:nvSpPr>
        <xdr:cNvPr id="79362" name="Rectangle 42">
          <a:extLst>
            <a:ext uri="{FF2B5EF4-FFF2-40B4-BE49-F238E27FC236}">
              <a16:creationId xmlns:a16="http://schemas.microsoft.com/office/drawing/2014/main" id="{00000000-0008-0000-0200-000002360100}"/>
            </a:ext>
          </a:extLst>
        </xdr:cNvPr>
        <xdr:cNvSpPr>
          <a:spLocks noChangeArrowheads="1"/>
        </xdr:cNvSpPr>
      </xdr:nvSpPr>
      <xdr:spPr bwMode="auto">
        <a:xfrm>
          <a:off x="3581400" y="8963025"/>
          <a:ext cx="5619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43</xdr:row>
      <xdr:rowOff>219075</xdr:rowOff>
    </xdr:from>
    <xdr:to>
      <xdr:col>15</xdr:col>
      <xdr:colOff>266700</xdr:colOff>
      <xdr:row>45</xdr:row>
      <xdr:rowOff>19050</xdr:rowOff>
    </xdr:to>
    <xdr:sp macro="" textlink="">
      <xdr:nvSpPr>
        <xdr:cNvPr id="79363" name="Rectangle 43">
          <a:extLst>
            <a:ext uri="{FF2B5EF4-FFF2-40B4-BE49-F238E27FC236}">
              <a16:creationId xmlns:a16="http://schemas.microsoft.com/office/drawing/2014/main" id="{00000000-0008-0000-0200-000003360100}"/>
            </a:ext>
          </a:extLst>
        </xdr:cNvPr>
        <xdr:cNvSpPr>
          <a:spLocks noChangeArrowheads="1"/>
        </xdr:cNvSpPr>
      </xdr:nvSpPr>
      <xdr:spPr bwMode="auto">
        <a:xfrm>
          <a:off x="3876675" y="9877425"/>
          <a:ext cx="533400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9525</xdr:colOff>
      <xdr:row>43</xdr:row>
      <xdr:rowOff>219075</xdr:rowOff>
    </xdr:from>
    <xdr:to>
      <xdr:col>19</xdr:col>
      <xdr:colOff>266700</xdr:colOff>
      <xdr:row>45</xdr:row>
      <xdr:rowOff>19050</xdr:rowOff>
    </xdr:to>
    <xdr:sp macro="" textlink="">
      <xdr:nvSpPr>
        <xdr:cNvPr id="79364" name="Rectangle 44">
          <a:extLst>
            <a:ext uri="{FF2B5EF4-FFF2-40B4-BE49-F238E27FC236}">
              <a16:creationId xmlns:a16="http://schemas.microsoft.com/office/drawing/2014/main" id="{00000000-0008-0000-0200-000004360100}"/>
            </a:ext>
          </a:extLst>
        </xdr:cNvPr>
        <xdr:cNvSpPr>
          <a:spLocks noChangeArrowheads="1"/>
        </xdr:cNvSpPr>
      </xdr:nvSpPr>
      <xdr:spPr bwMode="auto">
        <a:xfrm>
          <a:off x="4705350" y="9877425"/>
          <a:ext cx="8096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266700</xdr:colOff>
      <xdr:row>41</xdr:row>
      <xdr:rowOff>200025</xdr:rowOff>
    </xdr:from>
    <xdr:to>
      <xdr:col>15</xdr:col>
      <xdr:colOff>0</xdr:colOff>
      <xdr:row>43</xdr:row>
      <xdr:rowOff>28575</xdr:rowOff>
    </xdr:to>
    <xdr:sp macro="" textlink="">
      <xdr:nvSpPr>
        <xdr:cNvPr id="79365" name="Rectangle 45">
          <a:extLst>
            <a:ext uri="{FF2B5EF4-FFF2-40B4-BE49-F238E27FC236}">
              <a16:creationId xmlns:a16="http://schemas.microsoft.com/office/drawing/2014/main" id="{00000000-0008-0000-0200-000005360100}"/>
            </a:ext>
          </a:extLst>
        </xdr:cNvPr>
        <xdr:cNvSpPr>
          <a:spLocks noChangeArrowheads="1"/>
        </xdr:cNvSpPr>
      </xdr:nvSpPr>
      <xdr:spPr bwMode="auto">
        <a:xfrm>
          <a:off x="3581400" y="9401175"/>
          <a:ext cx="561975" cy="285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55</xdr:row>
      <xdr:rowOff>209550</xdr:rowOff>
    </xdr:from>
    <xdr:to>
      <xdr:col>17</xdr:col>
      <xdr:colOff>9525</xdr:colOff>
      <xdr:row>57</xdr:row>
      <xdr:rowOff>28575</xdr:rowOff>
    </xdr:to>
    <xdr:sp macro="" textlink="">
      <xdr:nvSpPr>
        <xdr:cNvPr id="79366" name="Rectangle 46">
          <a:extLst>
            <a:ext uri="{FF2B5EF4-FFF2-40B4-BE49-F238E27FC236}">
              <a16:creationId xmlns:a16="http://schemas.microsoft.com/office/drawing/2014/main" id="{00000000-0008-0000-0200-000006360100}"/>
            </a:ext>
          </a:extLst>
        </xdr:cNvPr>
        <xdr:cNvSpPr>
          <a:spLocks noChangeArrowheads="1"/>
        </xdr:cNvSpPr>
      </xdr:nvSpPr>
      <xdr:spPr bwMode="auto">
        <a:xfrm>
          <a:off x="3876675" y="12611100"/>
          <a:ext cx="828675" cy="276225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13</xdr:row>
      <xdr:rowOff>219075</xdr:rowOff>
    </xdr:from>
    <xdr:to>
      <xdr:col>8</xdr:col>
      <xdr:colOff>9525</xdr:colOff>
      <xdr:row>15</xdr:row>
      <xdr:rowOff>9525</xdr:rowOff>
    </xdr:to>
    <xdr:sp macro="" textlink="">
      <xdr:nvSpPr>
        <xdr:cNvPr id="79367" name="Rectangle 47">
          <a:extLst>
            <a:ext uri="{FF2B5EF4-FFF2-40B4-BE49-F238E27FC236}">
              <a16:creationId xmlns:a16="http://schemas.microsoft.com/office/drawing/2014/main" id="{00000000-0008-0000-0200-000007360100}"/>
            </a:ext>
          </a:extLst>
        </xdr:cNvPr>
        <xdr:cNvSpPr>
          <a:spLocks noChangeArrowheads="1"/>
        </xdr:cNvSpPr>
      </xdr:nvSpPr>
      <xdr:spPr bwMode="auto">
        <a:xfrm>
          <a:off x="1371600" y="3095625"/>
          <a:ext cx="8477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66675</xdr:colOff>
      <xdr:row>4</xdr:row>
      <xdr:rowOff>66675</xdr:rowOff>
    </xdr:from>
    <xdr:ext cx="2679451" cy="185179"/>
    <xdr:sp macro="" textlink="">
      <xdr:nvSpPr>
        <xdr:cNvPr id="16432" name="Text Box 48">
          <a:extLst>
            <a:ext uri="{FF2B5EF4-FFF2-40B4-BE49-F238E27FC236}">
              <a16:creationId xmlns:a16="http://schemas.microsoft.com/office/drawing/2014/main" id="{00000000-0008-0000-0200-000030400000}"/>
            </a:ext>
          </a:extLst>
        </xdr:cNvPr>
        <xdr:cNvSpPr txBox="1">
          <a:spLocks noChangeArrowheads="1"/>
        </xdr:cNvSpPr>
      </xdr:nvSpPr>
      <xdr:spPr bwMode="auto">
        <a:xfrm>
          <a:off x="2276475" y="885825"/>
          <a:ext cx="2679451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※①より自動読込みをしますが手入力も可能です</a:t>
          </a:r>
        </a:p>
      </xdr:txBody>
    </xdr:sp>
    <xdr:clientData/>
  </xdr:oneCellAnchor>
  <xdr:twoCellAnchor>
    <xdr:from>
      <xdr:col>7</xdr:col>
      <xdr:colOff>171450</xdr:colOff>
      <xdr:row>5</xdr:row>
      <xdr:rowOff>19050</xdr:rowOff>
    </xdr:from>
    <xdr:to>
      <xdr:col>8</xdr:col>
      <xdr:colOff>66675</xdr:colOff>
      <xdr:row>5</xdr:row>
      <xdr:rowOff>180975</xdr:rowOff>
    </xdr:to>
    <xdr:sp macro="" textlink="">
      <xdr:nvSpPr>
        <xdr:cNvPr id="79369" name="Line 49">
          <a:extLst>
            <a:ext uri="{FF2B5EF4-FFF2-40B4-BE49-F238E27FC236}">
              <a16:creationId xmlns:a16="http://schemas.microsoft.com/office/drawing/2014/main" id="{00000000-0008-0000-0200-000009360100}"/>
            </a:ext>
          </a:extLst>
        </xdr:cNvPr>
        <xdr:cNvSpPr>
          <a:spLocks noChangeShapeType="1"/>
        </xdr:cNvSpPr>
      </xdr:nvSpPr>
      <xdr:spPr bwMode="auto">
        <a:xfrm flipH="1">
          <a:off x="2105025" y="1066800"/>
          <a:ext cx="17145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5</xdr:row>
      <xdr:rowOff>28575</xdr:rowOff>
    </xdr:from>
    <xdr:to>
      <xdr:col>16</xdr:col>
      <xdr:colOff>152400</xdr:colOff>
      <xdr:row>5</xdr:row>
      <xdr:rowOff>190500</xdr:rowOff>
    </xdr:to>
    <xdr:sp macro="" textlink="">
      <xdr:nvSpPr>
        <xdr:cNvPr id="79370" name="Line 50">
          <a:extLst>
            <a:ext uri="{FF2B5EF4-FFF2-40B4-BE49-F238E27FC236}">
              <a16:creationId xmlns:a16="http://schemas.microsoft.com/office/drawing/2014/main" id="{00000000-0008-0000-0200-00000A360100}"/>
            </a:ext>
          </a:extLst>
        </xdr:cNvPr>
        <xdr:cNvSpPr>
          <a:spLocks noChangeShapeType="1"/>
        </xdr:cNvSpPr>
      </xdr:nvSpPr>
      <xdr:spPr bwMode="auto">
        <a:xfrm>
          <a:off x="4457700" y="1076325"/>
          <a:ext cx="11430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9525</xdr:colOff>
      <xdr:row>13</xdr:row>
      <xdr:rowOff>152400</xdr:rowOff>
    </xdr:from>
    <xdr:ext cx="592277" cy="365972"/>
    <xdr:sp macro="" textlink="">
      <xdr:nvSpPr>
        <xdr:cNvPr id="16435" name="Text Box 51">
          <a:extLst>
            <a:ext uri="{FF2B5EF4-FFF2-40B4-BE49-F238E27FC236}">
              <a16:creationId xmlns:a16="http://schemas.microsoft.com/office/drawing/2014/main" id="{00000000-0008-0000-0200-000033400000}"/>
            </a:ext>
          </a:extLst>
        </xdr:cNvPr>
        <xdr:cNvSpPr txBox="1">
          <a:spLocks noChangeArrowheads="1"/>
        </xdr:cNvSpPr>
      </xdr:nvSpPr>
      <xdr:spPr bwMode="auto">
        <a:xfrm>
          <a:off x="285750" y="2781300"/>
          <a:ext cx="582724" cy="385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ますの幅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又は直径</a:t>
          </a:r>
        </a:p>
      </xdr:txBody>
    </xdr:sp>
    <xdr:clientData/>
  </xdr:oneCellAnchor>
  <xdr:oneCellAnchor>
    <xdr:from>
      <xdr:col>3</xdr:col>
      <xdr:colOff>123825</xdr:colOff>
      <xdr:row>14</xdr:row>
      <xdr:rowOff>9525</xdr:rowOff>
    </xdr:from>
    <xdr:ext cx="339708" cy="201850"/>
    <xdr:sp macro="" textlink="">
      <xdr:nvSpPr>
        <xdr:cNvPr id="16436" name="Text Box 52">
          <a:extLst>
            <a:ext uri="{FF2B5EF4-FFF2-40B4-BE49-F238E27FC236}">
              <a16:creationId xmlns:a16="http://schemas.microsoft.com/office/drawing/2014/main" id="{00000000-0008-0000-0200-000034400000}"/>
            </a:ext>
          </a:extLst>
        </xdr:cNvPr>
        <xdr:cNvSpPr txBox="1">
          <a:spLocks noChangeArrowheads="1"/>
        </xdr:cNvSpPr>
      </xdr:nvSpPr>
      <xdr:spPr bwMode="auto">
        <a:xfrm>
          <a:off x="952500" y="3114675"/>
          <a:ext cx="339708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Ｂ1＝</a:t>
          </a:r>
        </a:p>
      </xdr:txBody>
    </xdr:sp>
    <xdr:clientData/>
  </xdr:oneCellAnchor>
  <xdr:twoCellAnchor>
    <xdr:from>
      <xdr:col>4</xdr:col>
      <xdr:colOff>247650</xdr:colOff>
      <xdr:row>2</xdr:row>
      <xdr:rowOff>47625</xdr:rowOff>
    </xdr:from>
    <xdr:to>
      <xdr:col>6</xdr:col>
      <xdr:colOff>200025</xdr:colOff>
      <xdr:row>2</xdr:row>
      <xdr:rowOff>238125</xdr:rowOff>
    </xdr:to>
    <xdr:sp macro="" textlink="">
      <xdr:nvSpPr>
        <xdr:cNvPr id="79373" name="Rectangle 53">
          <a:extLst>
            <a:ext uri="{FF2B5EF4-FFF2-40B4-BE49-F238E27FC236}">
              <a16:creationId xmlns:a16="http://schemas.microsoft.com/office/drawing/2014/main" id="{00000000-0008-0000-0200-00000D360100}"/>
            </a:ext>
          </a:extLst>
        </xdr:cNvPr>
        <xdr:cNvSpPr>
          <a:spLocks noChangeArrowheads="1"/>
        </xdr:cNvSpPr>
      </xdr:nvSpPr>
      <xdr:spPr bwMode="auto">
        <a:xfrm>
          <a:off x="1352550" y="542925"/>
          <a:ext cx="5048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228600</xdr:colOff>
      <xdr:row>2</xdr:row>
      <xdr:rowOff>47625</xdr:rowOff>
    </xdr:from>
    <xdr:ext cx="1866473" cy="185179"/>
    <xdr:sp macro="" textlink="">
      <xdr:nvSpPr>
        <xdr:cNvPr id="16438" name="Text Box 54">
          <a:extLst>
            <a:ext uri="{FF2B5EF4-FFF2-40B4-BE49-F238E27FC236}">
              <a16:creationId xmlns:a16="http://schemas.microsoft.com/office/drawing/2014/main" id="{00000000-0008-0000-0200-000036400000}"/>
            </a:ext>
          </a:extLst>
        </xdr:cNvPr>
        <xdr:cNvSpPr txBox="1">
          <a:spLocks noChangeArrowheads="1"/>
        </xdr:cNvSpPr>
      </xdr:nvSpPr>
      <xdr:spPr bwMode="auto">
        <a:xfrm>
          <a:off x="1885950" y="542925"/>
          <a:ext cx="1866473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⇒青色のセルに入力してください。</a:t>
          </a:r>
        </a:p>
      </xdr:txBody>
    </xdr:sp>
    <xdr:clientData/>
  </xdr:oneCellAnchor>
  <xdr:oneCellAnchor>
    <xdr:from>
      <xdr:col>9</xdr:col>
      <xdr:colOff>133350</xdr:colOff>
      <xdr:row>9</xdr:row>
      <xdr:rowOff>28575</xdr:rowOff>
    </xdr:from>
    <xdr:ext cx="1988686" cy="185179"/>
    <xdr:sp macro="" textlink="">
      <xdr:nvSpPr>
        <xdr:cNvPr id="16439" name="Text Box 55">
          <a:extLst>
            <a:ext uri="{FF2B5EF4-FFF2-40B4-BE49-F238E27FC236}">
              <a16:creationId xmlns:a16="http://schemas.microsoft.com/office/drawing/2014/main" id="{00000000-0008-0000-0200-000037400000}"/>
            </a:ext>
          </a:extLst>
        </xdr:cNvPr>
        <xdr:cNvSpPr txBox="1">
          <a:spLocks noChangeArrowheads="1"/>
        </xdr:cNvSpPr>
      </xdr:nvSpPr>
      <xdr:spPr bwMode="auto">
        <a:xfrm>
          <a:off x="2619375" y="1990725"/>
          <a:ext cx="1988686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西東京市の許可放流量は「0」です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oneCellAnchor>
    <xdr:from>
      <xdr:col>13</xdr:col>
      <xdr:colOff>133350</xdr:colOff>
      <xdr:row>26</xdr:row>
      <xdr:rowOff>38100</xdr:rowOff>
    </xdr:from>
    <xdr:ext cx="1988686" cy="185179"/>
    <xdr:sp macro="" textlink="">
      <xdr:nvSpPr>
        <xdr:cNvPr id="16440" name="Text Box 56">
          <a:extLst>
            <a:ext uri="{FF2B5EF4-FFF2-40B4-BE49-F238E27FC236}">
              <a16:creationId xmlns:a16="http://schemas.microsoft.com/office/drawing/2014/main" id="{00000000-0008-0000-0200-000038400000}"/>
            </a:ext>
          </a:extLst>
        </xdr:cNvPr>
        <xdr:cNvSpPr txBox="1">
          <a:spLocks noChangeArrowheads="1"/>
        </xdr:cNvSpPr>
      </xdr:nvSpPr>
      <xdr:spPr bwMode="auto">
        <a:xfrm>
          <a:off x="3724275" y="5810250"/>
          <a:ext cx="1988686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西東京市の許可放流量は「0」です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4</xdr:col>
      <xdr:colOff>95250</xdr:colOff>
      <xdr:row>63</xdr:row>
      <xdr:rowOff>26505</xdr:rowOff>
    </xdr:from>
    <xdr:to>
      <xdr:col>15</xdr:col>
      <xdr:colOff>9525</xdr:colOff>
      <xdr:row>66</xdr:row>
      <xdr:rowOff>159855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 bwMode="auto">
        <a:xfrm>
          <a:off x="1200150" y="14237805"/>
          <a:ext cx="2952750" cy="81915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97736</xdr:colOff>
      <xdr:row>64</xdr:row>
      <xdr:rowOff>74130</xdr:rowOff>
    </xdr:from>
    <xdr:to>
      <xdr:col>4</xdr:col>
      <xdr:colOff>97737</xdr:colOff>
      <xdr:row>65</xdr:row>
      <xdr:rowOff>112230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 bwMode="auto">
        <a:xfrm>
          <a:off x="926411" y="14514030"/>
          <a:ext cx="276226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12011</xdr:colOff>
      <xdr:row>64</xdr:row>
      <xdr:rowOff>83655</xdr:rowOff>
    </xdr:from>
    <xdr:to>
      <xdr:col>16</xdr:col>
      <xdr:colOff>2486</xdr:colOff>
      <xdr:row>65</xdr:row>
      <xdr:rowOff>121755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 bwMode="auto">
        <a:xfrm>
          <a:off x="4155386" y="14523555"/>
          <a:ext cx="26670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50111</xdr:colOff>
      <xdr:row>64</xdr:row>
      <xdr:rowOff>112230</xdr:rowOff>
    </xdr:from>
    <xdr:to>
      <xdr:col>15</xdr:col>
      <xdr:colOff>50111</xdr:colOff>
      <xdr:row>64</xdr:row>
      <xdr:rowOff>121755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>
          <a:stCxn id="59" idx="7"/>
          <a:endCxn id="60" idx="1"/>
        </xdr:cNvCxnSpPr>
      </xdr:nvCxnSpPr>
      <xdr:spPr bwMode="auto">
        <a:xfrm>
          <a:off x="1155011" y="14552130"/>
          <a:ext cx="3038475" cy="95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50111</xdr:colOff>
      <xdr:row>65</xdr:row>
      <xdr:rowOff>74130</xdr:rowOff>
    </xdr:from>
    <xdr:to>
      <xdr:col>15</xdr:col>
      <xdr:colOff>50111</xdr:colOff>
      <xdr:row>65</xdr:row>
      <xdr:rowOff>83655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>
          <a:stCxn id="59" idx="5"/>
          <a:endCxn id="60" idx="3"/>
        </xdr:cNvCxnSpPr>
      </xdr:nvCxnSpPr>
      <xdr:spPr bwMode="auto">
        <a:xfrm>
          <a:off x="1155011" y="14742630"/>
          <a:ext cx="3038475" cy="95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70</xdr:row>
      <xdr:rowOff>102705</xdr:rowOff>
    </xdr:from>
    <xdr:to>
      <xdr:col>15</xdr:col>
      <xdr:colOff>28576</xdr:colOff>
      <xdr:row>76</xdr:row>
      <xdr:rowOff>102705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 bwMode="auto">
        <a:xfrm>
          <a:off x="1209675" y="15914205"/>
          <a:ext cx="2962276" cy="102870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59636</xdr:colOff>
      <xdr:row>69</xdr:row>
      <xdr:rowOff>83655</xdr:rowOff>
    </xdr:from>
    <xdr:to>
      <xdr:col>17</xdr:col>
      <xdr:colOff>50111</xdr:colOff>
      <xdr:row>69</xdr:row>
      <xdr:rowOff>83655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 bwMode="auto">
        <a:xfrm>
          <a:off x="612086" y="15666555"/>
          <a:ext cx="413385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126311</xdr:colOff>
      <xdr:row>69</xdr:row>
      <xdr:rowOff>83655</xdr:rowOff>
    </xdr:from>
    <xdr:to>
      <xdr:col>3</xdr:col>
      <xdr:colOff>126311</xdr:colOff>
      <xdr:row>74</xdr:row>
      <xdr:rowOff>69255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 bwMode="auto">
        <a:xfrm>
          <a:off x="954986" y="15666555"/>
          <a:ext cx="0" cy="90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97736</xdr:colOff>
      <xdr:row>69</xdr:row>
      <xdr:rowOff>83655</xdr:rowOff>
    </xdr:from>
    <xdr:to>
      <xdr:col>4</xdr:col>
      <xdr:colOff>97736</xdr:colOff>
      <xdr:row>75</xdr:row>
      <xdr:rowOff>121755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 bwMode="auto">
        <a:xfrm>
          <a:off x="1202636" y="15666555"/>
          <a:ext cx="0" cy="1123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107261</xdr:colOff>
      <xdr:row>70</xdr:row>
      <xdr:rowOff>169380</xdr:rowOff>
    </xdr:from>
    <xdr:to>
      <xdr:col>15</xdr:col>
      <xdr:colOff>50111</xdr:colOff>
      <xdr:row>71</xdr:row>
      <xdr:rowOff>169380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 bwMode="auto">
        <a:xfrm>
          <a:off x="1212161" y="15980880"/>
          <a:ext cx="29813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50111</xdr:colOff>
      <xdr:row>70</xdr:row>
      <xdr:rowOff>159855</xdr:rowOff>
    </xdr:from>
    <xdr:to>
      <xdr:col>4</xdr:col>
      <xdr:colOff>221561</xdr:colOff>
      <xdr:row>72</xdr:row>
      <xdr:rowOff>16980</xdr:rowOff>
    </xdr:to>
    <xdr:sp macro="" textlink="">
      <xdr:nvSpPr>
        <xdr:cNvPr id="71" name="弦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 bwMode="auto">
        <a:xfrm rot="4196452">
          <a:off x="1140723" y="15985643"/>
          <a:ext cx="200025" cy="171450"/>
        </a:xfrm>
        <a:prstGeom prst="chord">
          <a:avLst>
            <a:gd name="adj1" fmla="val 2700000"/>
            <a:gd name="adj2" fmla="val 10672988"/>
          </a:avLst>
        </a:prstGeom>
        <a:pattFill prst="smGrid">
          <a:fgClr>
            <a:schemeClr val="accent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212036</xdr:colOff>
      <xdr:row>70</xdr:row>
      <xdr:rowOff>159855</xdr:rowOff>
    </xdr:from>
    <xdr:to>
      <xdr:col>15</xdr:col>
      <xdr:colOff>107261</xdr:colOff>
      <xdr:row>72</xdr:row>
      <xdr:rowOff>16980</xdr:rowOff>
    </xdr:to>
    <xdr:sp macro="" textlink="">
      <xdr:nvSpPr>
        <xdr:cNvPr id="72" name="弦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 bwMode="auto">
        <a:xfrm rot="14996678">
          <a:off x="4064898" y="15985643"/>
          <a:ext cx="200025" cy="171450"/>
        </a:xfrm>
        <a:prstGeom prst="chord">
          <a:avLst>
            <a:gd name="adj1" fmla="val 2700000"/>
            <a:gd name="adj2" fmla="val 10672988"/>
          </a:avLst>
        </a:prstGeom>
        <a:pattFill prst="smGrid">
          <a:fgClr>
            <a:schemeClr val="accent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12011</xdr:colOff>
      <xdr:row>69</xdr:row>
      <xdr:rowOff>83655</xdr:rowOff>
    </xdr:from>
    <xdr:to>
      <xdr:col>16</xdr:col>
      <xdr:colOff>12011</xdr:colOff>
      <xdr:row>74</xdr:row>
      <xdr:rowOff>69255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 bwMode="auto">
        <a:xfrm>
          <a:off x="4431611" y="15666555"/>
          <a:ext cx="0" cy="90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40586</xdr:colOff>
      <xdr:row>69</xdr:row>
      <xdr:rowOff>93180</xdr:rowOff>
    </xdr:from>
    <xdr:to>
      <xdr:col>15</xdr:col>
      <xdr:colOff>40586</xdr:colOff>
      <xdr:row>75</xdr:row>
      <xdr:rowOff>131280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 bwMode="auto">
        <a:xfrm>
          <a:off x="4183961" y="15676080"/>
          <a:ext cx="0" cy="1123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2486</xdr:colOff>
      <xdr:row>70</xdr:row>
      <xdr:rowOff>16980</xdr:rowOff>
    </xdr:from>
    <xdr:to>
      <xdr:col>3</xdr:col>
      <xdr:colOff>116786</xdr:colOff>
      <xdr:row>70</xdr:row>
      <xdr:rowOff>16980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 bwMode="auto">
        <a:xfrm>
          <a:off x="554936" y="15828480"/>
          <a:ext cx="39052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269186</xdr:colOff>
      <xdr:row>70</xdr:row>
      <xdr:rowOff>102705</xdr:rowOff>
    </xdr:from>
    <xdr:to>
      <xdr:col>3</xdr:col>
      <xdr:colOff>107261</xdr:colOff>
      <xdr:row>70</xdr:row>
      <xdr:rowOff>102705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 bwMode="auto">
        <a:xfrm>
          <a:off x="545411" y="15914205"/>
          <a:ext cx="39052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97736</xdr:colOff>
      <xdr:row>69</xdr:row>
      <xdr:rowOff>93180</xdr:rowOff>
    </xdr:from>
    <xdr:to>
      <xdr:col>2</xdr:col>
      <xdr:colOff>173936</xdr:colOff>
      <xdr:row>69</xdr:row>
      <xdr:rowOff>178905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 bwMode="auto">
        <a:xfrm flipV="1">
          <a:off x="650186" y="15676080"/>
          <a:ext cx="76200" cy="85725"/>
        </a:xfrm>
        <a:prstGeom prst="line">
          <a:avLst/>
        </a:prstGeom>
        <a:ln w="5715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2486</xdr:colOff>
      <xdr:row>69</xdr:row>
      <xdr:rowOff>93180</xdr:rowOff>
    </xdr:from>
    <xdr:to>
      <xdr:col>3</xdr:col>
      <xdr:colOff>78686</xdr:colOff>
      <xdr:row>69</xdr:row>
      <xdr:rowOff>178905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 bwMode="auto">
        <a:xfrm flipV="1">
          <a:off x="831161" y="15676080"/>
          <a:ext cx="76200" cy="85725"/>
        </a:xfrm>
        <a:prstGeom prst="line">
          <a:avLst/>
        </a:prstGeom>
        <a:ln w="5715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50111</xdr:colOff>
      <xdr:row>69</xdr:row>
      <xdr:rowOff>102705</xdr:rowOff>
    </xdr:from>
    <xdr:to>
      <xdr:col>16</xdr:col>
      <xdr:colOff>126311</xdr:colOff>
      <xdr:row>69</xdr:row>
      <xdr:rowOff>188430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 bwMode="auto">
        <a:xfrm flipV="1">
          <a:off x="4469711" y="15685605"/>
          <a:ext cx="76200" cy="85725"/>
        </a:xfrm>
        <a:prstGeom prst="line">
          <a:avLst/>
        </a:prstGeom>
        <a:ln w="5715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240611</xdr:colOff>
      <xdr:row>69</xdr:row>
      <xdr:rowOff>102705</xdr:rowOff>
    </xdr:from>
    <xdr:to>
      <xdr:col>17</xdr:col>
      <xdr:colOff>40586</xdr:colOff>
      <xdr:row>69</xdr:row>
      <xdr:rowOff>188430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 bwMode="auto">
        <a:xfrm flipV="1">
          <a:off x="4660211" y="15685605"/>
          <a:ext cx="76200" cy="85725"/>
        </a:xfrm>
        <a:prstGeom prst="line">
          <a:avLst/>
        </a:prstGeom>
        <a:ln w="5715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173936</xdr:colOff>
      <xdr:row>69</xdr:row>
      <xdr:rowOff>102705</xdr:rowOff>
    </xdr:from>
    <xdr:to>
      <xdr:col>2</xdr:col>
      <xdr:colOff>259661</xdr:colOff>
      <xdr:row>69</xdr:row>
      <xdr:rowOff>188430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 bwMode="auto">
        <a:xfrm flipH="1" flipV="1">
          <a:off x="726386" y="15685605"/>
          <a:ext cx="85725" cy="85725"/>
        </a:xfrm>
        <a:prstGeom prst="line">
          <a:avLst/>
        </a:prstGeom>
        <a:ln w="5715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145361</xdr:colOff>
      <xdr:row>69</xdr:row>
      <xdr:rowOff>102705</xdr:rowOff>
    </xdr:from>
    <xdr:to>
      <xdr:col>16</xdr:col>
      <xdr:colOff>221561</xdr:colOff>
      <xdr:row>69</xdr:row>
      <xdr:rowOff>188430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 bwMode="auto">
        <a:xfrm flipH="1" flipV="1">
          <a:off x="4564961" y="15685605"/>
          <a:ext cx="76200" cy="85725"/>
        </a:xfrm>
        <a:prstGeom prst="line">
          <a:avLst/>
        </a:prstGeom>
        <a:ln w="5715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69</xdr:row>
      <xdr:rowOff>76200</xdr:rowOff>
    </xdr:from>
    <xdr:to>
      <xdr:col>23</xdr:col>
      <xdr:colOff>304800</xdr:colOff>
      <xdr:row>76</xdr:row>
      <xdr:rowOff>76200</xdr:rowOff>
    </xdr:to>
    <xdr:grpSp>
      <xdr:nvGrpSpPr>
        <xdr:cNvPr id="79399" name="グループ化 5">
          <a:extLst>
            <a:ext uri="{FF2B5EF4-FFF2-40B4-BE49-F238E27FC236}">
              <a16:creationId xmlns:a16="http://schemas.microsoft.com/office/drawing/2014/main" id="{00000000-0008-0000-0200-000027360100}"/>
            </a:ext>
          </a:extLst>
        </xdr:cNvPr>
        <xdr:cNvGrpSpPr>
          <a:grpSpLocks/>
        </xdr:cNvGrpSpPr>
      </xdr:nvGrpSpPr>
      <xdr:grpSpPr bwMode="auto">
        <a:xfrm>
          <a:off x="5010150" y="15678150"/>
          <a:ext cx="1647825" cy="1257300"/>
          <a:chOff x="5757478" y="20012685"/>
          <a:chExt cx="1628185" cy="1304546"/>
        </a:xfrm>
      </xdr:grpSpPr>
      <xdr:sp macro="" textlink="">
        <xdr:nvSpPr>
          <xdr:cNvPr id="84" name="正方形/長方形 83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/>
        </xdr:nvSpPr>
        <xdr:spPr>
          <a:xfrm>
            <a:off x="6218640" y="20249875"/>
            <a:ext cx="790564" cy="1067356"/>
          </a:xfrm>
          <a:prstGeom prst="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85" name="直線コネクタ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CxnSpPr/>
        </xdr:nvCxnSpPr>
        <xdr:spPr>
          <a:xfrm>
            <a:off x="5757478" y="20012685"/>
            <a:ext cx="1628185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6" name="楕円 85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/>
        </xdr:nvSpPr>
        <xdr:spPr>
          <a:xfrm>
            <a:off x="6529219" y="20328939"/>
            <a:ext cx="178818" cy="187776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87" name="直線コネクタ 86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CxnSpPr/>
        </xdr:nvCxnSpPr>
        <xdr:spPr>
          <a:xfrm flipV="1">
            <a:off x="6030411" y="20042334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CxnSpPr/>
        </xdr:nvCxnSpPr>
        <xdr:spPr>
          <a:xfrm flipV="1">
            <a:off x="6218640" y="20042334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直線コネクタ 88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CxnSpPr/>
        </xdr:nvCxnSpPr>
        <xdr:spPr>
          <a:xfrm flipH="1" flipV="1">
            <a:off x="6124525" y="20042334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00000000-0008-0000-0200-00005A000000}"/>
              </a:ext>
            </a:extLst>
          </xdr:cNvPr>
          <xdr:cNvCxnSpPr/>
        </xdr:nvCxnSpPr>
        <xdr:spPr>
          <a:xfrm flipV="1">
            <a:off x="7065673" y="20032451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00000000-0008-0000-0200-00005B000000}"/>
              </a:ext>
            </a:extLst>
          </xdr:cNvPr>
          <xdr:cNvCxnSpPr/>
        </xdr:nvCxnSpPr>
        <xdr:spPr>
          <a:xfrm flipV="1">
            <a:off x="7253902" y="20032451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CxnSpPr/>
        </xdr:nvCxnSpPr>
        <xdr:spPr>
          <a:xfrm flipH="1" flipV="1">
            <a:off x="7159788" y="20032451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76200</xdr:colOff>
      <xdr:row>74</xdr:row>
      <xdr:rowOff>57150</xdr:rowOff>
    </xdr:from>
    <xdr:to>
      <xdr:col>4</xdr:col>
      <xdr:colOff>85725</xdr:colOff>
      <xdr:row>75</xdr:row>
      <xdr:rowOff>9525</xdr:rowOff>
    </xdr:to>
    <xdr:grpSp>
      <xdr:nvGrpSpPr>
        <xdr:cNvPr id="79400" name="グループ化 3">
          <a:extLst>
            <a:ext uri="{FF2B5EF4-FFF2-40B4-BE49-F238E27FC236}">
              <a16:creationId xmlns:a16="http://schemas.microsoft.com/office/drawing/2014/main" id="{00000000-0008-0000-0200-000028360100}"/>
            </a:ext>
          </a:extLst>
        </xdr:cNvPr>
        <xdr:cNvGrpSpPr>
          <a:grpSpLocks/>
        </xdr:cNvGrpSpPr>
      </xdr:nvGrpSpPr>
      <xdr:grpSpPr bwMode="auto">
        <a:xfrm>
          <a:off x="904875" y="16573500"/>
          <a:ext cx="285750" cy="123825"/>
          <a:chOff x="904425" y="16795727"/>
          <a:chExt cx="288686" cy="118603"/>
        </a:xfrm>
      </xdr:grpSpPr>
      <xdr:sp macro="" textlink="">
        <xdr:nvSpPr>
          <xdr:cNvPr id="79568" name="Oval 574">
            <a:extLst>
              <a:ext uri="{FF2B5EF4-FFF2-40B4-BE49-F238E27FC236}">
                <a16:creationId xmlns:a16="http://schemas.microsoft.com/office/drawing/2014/main" id="{00000000-0008-0000-0200-0000D0360100}"/>
              </a:ext>
            </a:extLst>
          </xdr:cNvPr>
          <xdr:cNvSpPr>
            <a:spLocks noChangeArrowheads="1"/>
          </xdr:cNvSpPr>
        </xdr:nvSpPr>
        <xdr:spPr bwMode="auto">
          <a:xfrm>
            <a:off x="920560" y="16859818"/>
            <a:ext cx="64541" cy="545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69" name="Oval 580">
            <a:extLst>
              <a:ext uri="{FF2B5EF4-FFF2-40B4-BE49-F238E27FC236}">
                <a16:creationId xmlns:a16="http://schemas.microsoft.com/office/drawing/2014/main" id="{00000000-0008-0000-0200-0000D1360100}"/>
              </a:ext>
            </a:extLst>
          </xdr:cNvPr>
          <xdr:cNvSpPr>
            <a:spLocks noChangeArrowheads="1"/>
          </xdr:cNvSpPr>
        </xdr:nvSpPr>
        <xdr:spPr bwMode="auto">
          <a:xfrm>
            <a:off x="1065776" y="16859818"/>
            <a:ext cx="62793" cy="545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70" name="Oval 581">
            <a:extLst>
              <a:ext uri="{FF2B5EF4-FFF2-40B4-BE49-F238E27FC236}">
                <a16:creationId xmlns:a16="http://schemas.microsoft.com/office/drawing/2014/main" id="{00000000-0008-0000-0200-0000D2360100}"/>
              </a:ext>
            </a:extLst>
          </xdr:cNvPr>
          <xdr:cNvSpPr>
            <a:spLocks noChangeArrowheads="1"/>
          </xdr:cNvSpPr>
        </xdr:nvSpPr>
        <xdr:spPr bwMode="auto">
          <a:xfrm>
            <a:off x="990479" y="16859818"/>
            <a:ext cx="64541" cy="545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71" name="Oval 583">
            <a:extLst>
              <a:ext uri="{FF2B5EF4-FFF2-40B4-BE49-F238E27FC236}">
                <a16:creationId xmlns:a16="http://schemas.microsoft.com/office/drawing/2014/main" id="{00000000-0008-0000-0200-0000D3360100}"/>
              </a:ext>
            </a:extLst>
          </xdr:cNvPr>
          <xdr:cNvSpPr>
            <a:spLocks noChangeArrowheads="1"/>
          </xdr:cNvSpPr>
        </xdr:nvSpPr>
        <xdr:spPr bwMode="auto">
          <a:xfrm>
            <a:off x="1128570" y="16859818"/>
            <a:ext cx="64541" cy="545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72" name="Oval 586">
            <a:extLst>
              <a:ext uri="{FF2B5EF4-FFF2-40B4-BE49-F238E27FC236}">
                <a16:creationId xmlns:a16="http://schemas.microsoft.com/office/drawing/2014/main" id="{00000000-0008-0000-0200-0000D4360100}"/>
              </a:ext>
            </a:extLst>
          </xdr:cNvPr>
          <xdr:cNvSpPr>
            <a:spLocks noChangeArrowheads="1"/>
          </xdr:cNvSpPr>
        </xdr:nvSpPr>
        <xdr:spPr bwMode="auto">
          <a:xfrm>
            <a:off x="904425" y="16801068"/>
            <a:ext cx="64541" cy="64091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73" name="Oval 588">
            <a:extLst>
              <a:ext uri="{FF2B5EF4-FFF2-40B4-BE49-F238E27FC236}">
                <a16:creationId xmlns:a16="http://schemas.microsoft.com/office/drawing/2014/main" id="{00000000-0008-0000-0200-0000D5360100}"/>
              </a:ext>
            </a:extLst>
          </xdr:cNvPr>
          <xdr:cNvSpPr>
            <a:spLocks noChangeArrowheads="1"/>
          </xdr:cNvSpPr>
        </xdr:nvSpPr>
        <xdr:spPr bwMode="auto">
          <a:xfrm>
            <a:off x="1123192" y="16801068"/>
            <a:ext cx="64541" cy="64091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74" name="Oval 589">
            <a:extLst>
              <a:ext uri="{FF2B5EF4-FFF2-40B4-BE49-F238E27FC236}">
                <a16:creationId xmlns:a16="http://schemas.microsoft.com/office/drawing/2014/main" id="{00000000-0008-0000-0200-0000D6360100}"/>
              </a:ext>
            </a:extLst>
          </xdr:cNvPr>
          <xdr:cNvSpPr>
            <a:spLocks noChangeArrowheads="1"/>
          </xdr:cNvSpPr>
        </xdr:nvSpPr>
        <xdr:spPr bwMode="auto">
          <a:xfrm>
            <a:off x="1049642" y="16801068"/>
            <a:ext cx="64541" cy="64091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75" name="Oval 590">
            <a:extLst>
              <a:ext uri="{FF2B5EF4-FFF2-40B4-BE49-F238E27FC236}">
                <a16:creationId xmlns:a16="http://schemas.microsoft.com/office/drawing/2014/main" id="{00000000-0008-0000-0200-0000D7360100}"/>
              </a:ext>
            </a:extLst>
          </xdr:cNvPr>
          <xdr:cNvSpPr>
            <a:spLocks noChangeArrowheads="1"/>
          </xdr:cNvSpPr>
        </xdr:nvSpPr>
        <xdr:spPr bwMode="auto">
          <a:xfrm>
            <a:off x="974344" y="16795727"/>
            <a:ext cx="64541" cy="64091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123825</xdr:colOff>
      <xdr:row>75</xdr:row>
      <xdr:rowOff>9525</xdr:rowOff>
    </xdr:from>
    <xdr:to>
      <xdr:col>5</xdr:col>
      <xdr:colOff>180975</xdr:colOff>
      <xdr:row>76</xdr:row>
      <xdr:rowOff>85725</xdr:rowOff>
    </xdr:to>
    <xdr:grpSp>
      <xdr:nvGrpSpPr>
        <xdr:cNvPr id="79401" name="グループ化 7">
          <a:extLst>
            <a:ext uri="{FF2B5EF4-FFF2-40B4-BE49-F238E27FC236}">
              <a16:creationId xmlns:a16="http://schemas.microsoft.com/office/drawing/2014/main" id="{00000000-0008-0000-0200-000029360100}"/>
            </a:ext>
          </a:extLst>
        </xdr:cNvPr>
        <xdr:cNvGrpSpPr>
          <a:grpSpLocks/>
        </xdr:cNvGrpSpPr>
      </xdr:nvGrpSpPr>
      <xdr:grpSpPr bwMode="auto">
        <a:xfrm>
          <a:off x="1228725" y="16697325"/>
          <a:ext cx="333375" cy="247650"/>
          <a:chOff x="1290022" y="20237438"/>
          <a:chExt cx="334109" cy="251761"/>
        </a:xfrm>
      </xdr:grpSpPr>
      <xdr:sp macro="" textlink="">
        <xdr:nvSpPr>
          <xdr:cNvPr id="79555" name="Oval 572">
            <a:extLst>
              <a:ext uri="{FF2B5EF4-FFF2-40B4-BE49-F238E27FC236}">
                <a16:creationId xmlns:a16="http://schemas.microsoft.com/office/drawing/2014/main" id="{00000000-0008-0000-0200-0000C3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56" name="Oval 573">
            <a:extLst>
              <a:ext uri="{FF2B5EF4-FFF2-40B4-BE49-F238E27FC236}">
                <a16:creationId xmlns:a16="http://schemas.microsoft.com/office/drawing/2014/main" id="{00000000-0008-0000-0200-0000C436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57" name="Oval 574">
            <a:extLst>
              <a:ext uri="{FF2B5EF4-FFF2-40B4-BE49-F238E27FC236}">
                <a16:creationId xmlns:a16="http://schemas.microsoft.com/office/drawing/2014/main" id="{00000000-0008-0000-0200-0000C536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58" name="Oval 575">
            <a:extLst>
              <a:ext uri="{FF2B5EF4-FFF2-40B4-BE49-F238E27FC236}">
                <a16:creationId xmlns:a16="http://schemas.microsoft.com/office/drawing/2014/main" id="{00000000-0008-0000-0200-0000C6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59" name="Oval 576">
            <a:extLst>
              <a:ext uri="{FF2B5EF4-FFF2-40B4-BE49-F238E27FC236}">
                <a16:creationId xmlns:a16="http://schemas.microsoft.com/office/drawing/2014/main" id="{00000000-0008-0000-0200-0000C736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60" name="Oval 578">
            <a:extLst>
              <a:ext uri="{FF2B5EF4-FFF2-40B4-BE49-F238E27FC236}">
                <a16:creationId xmlns:a16="http://schemas.microsoft.com/office/drawing/2014/main" id="{00000000-0008-0000-0200-0000C836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61" name="Oval 579">
            <a:extLst>
              <a:ext uri="{FF2B5EF4-FFF2-40B4-BE49-F238E27FC236}">
                <a16:creationId xmlns:a16="http://schemas.microsoft.com/office/drawing/2014/main" id="{00000000-0008-0000-0200-0000C936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62" name="Oval 586">
            <a:extLst>
              <a:ext uri="{FF2B5EF4-FFF2-40B4-BE49-F238E27FC236}">
                <a16:creationId xmlns:a16="http://schemas.microsoft.com/office/drawing/2014/main" id="{00000000-0008-0000-0200-0000CA36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63" name="Oval 590">
            <a:extLst>
              <a:ext uri="{FF2B5EF4-FFF2-40B4-BE49-F238E27FC236}">
                <a16:creationId xmlns:a16="http://schemas.microsoft.com/office/drawing/2014/main" id="{00000000-0008-0000-0200-0000CB36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64" name="Oval 572">
            <a:extLst>
              <a:ext uri="{FF2B5EF4-FFF2-40B4-BE49-F238E27FC236}">
                <a16:creationId xmlns:a16="http://schemas.microsoft.com/office/drawing/2014/main" id="{00000000-0008-0000-0200-0000CC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65" name="Oval 573">
            <a:extLst>
              <a:ext uri="{FF2B5EF4-FFF2-40B4-BE49-F238E27FC236}">
                <a16:creationId xmlns:a16="http://schemas.microsoft.com/office/drawing/2014/main" id="{00000000-0008-0000-0200-0000CD36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66" name="Oval 575">
            <a:extLst>
              <a:ext uri="{FF2B5EF4-FFF2-40B4-BE49-F238E27FC236}">
                <a16:creationId xmlns:a16="http://schemas.microsoft.com/office/drawing/2014/main" id="{00000000-0008-0000-0200-0000CE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67" name="Oval 579">
            <a:extLst>
              <a:ext uri="{FF2B5EF4-FFF2-40B4-BE49-F238E27FC236}">
                <a16:creationId xmlns:a16="http://schemas.microsoft.com/office/drawing/2014/main" id="{00000000-0008-0000-0200-0000CF36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74</xdr:row>
      <xdr:rowOff>76200</xdr:rowOff>
    </xdr:from>
    <xdr:to>
      <xdr:col>16</xdr:col>
      <xdr:colOff>57150</xdr:colOff>
      <xdr:row>75</xdr:row>
      <xdr:rowOff>28575</xdr:rowOff>
    </xdr:to>
    <xdr:grpSp>
      <xdr:nvGrpSpPr>
        <xdr:cNvPr id="79402" name="グループ化 2">
          <a:extLst>
            <a:ext uri="{FF2B5EF4-FFF2-40B4-BE49-F238E27FC236}">
              <a16:creationId xmlns:a16="http://schemas.microsoft.com/office/drawing/2014/main" id="{00000000-0008-0000-0200-00002A360100}"/>
            </a:ext>
          </a:extLst>
        </xdr:cNvPr>
        <xdr:cNvGrpSpPr>
          <a:grpSpLocks/>
        </xdr:cNvGrpSpPr>
      </xdr:nvGrpSpPr>
      <xdr:grpSpPr bwMode="auto">
        <a:xfrm>
          <a:off x="4181475" y="16592550"/>
          <a:ext cx="295275" cy="123825"/>
          <a:chOff x="4183961" y="16800690"/>
          <a:chExt cx="294347" cy="123165"/>
        </a:xfrm>
      </xdr:grpSpPr>
      <xdr:sp macro="" textlink="">
        <xdr:nvSpPr>
          <xdr:cNvPr id="79547" name="Oval 574">
            <a:extLst>
              <a:ext uri="{FF2B5EF4-FFF2-40B4-BE49-F238E27FC236}">
                <a16:creationId xmlns:a16="http://schemas.microsoft.com/office/drawing/2014/main" id="{00000000-0008-0000-0200-0000BB3601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4396050" y="16867246"/>
            <a:ext cx="65806" cy="56609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48" name="Oval 580">
            <a:extLst>
              <a:ext uri="{FF2B5EF4-FFF2-40B4-BE49-F238E27FC236}">
                <a16:creationId xmlns:a16="http://schemas.microsoft.com/office/drawing/2014/main" id="{00000000-0008-0000-0200-0000BC3601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4249768" y="16867246"/>
            <a:ext cx="64024" cy="56609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49" name="Oval 581">
            <a:extLst>
              <a:ext uri="{FF2B5EF4-FFF2-40B4-BE49-F238E27FC236}">
                <a16:creationId xmlns:a16="http://schemas.microsoft.com/office/drawing/2014/main" id="{00000000-0008-0000-0200-0000BD3601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4324760" y="16867246"/>
            <a:ext cx="65806" cy="56609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50" name="Oval 583">
            <a:extLst>
              <a:ext uri="{FF2B5EF4-FFF2-40B4-BE49-F238E27FC236}">
                <a16:creationId xmlns:a16="http://schemas.microsoft.com/office/drawing/2014/main" id="{00000000-0008-0000-0200-0000BE3601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4183961" y="16867246"/>
            <a:ext cx="65806" cy="56609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51" name="Oval 586">
            <a:extLst>
              <a:ext uri="{FF2B5EF4-FFF2-40B4-BE49-F238E27FC236}">
                <a16:creationId xmlns:a16="http://schemas.microsoft.com/office/drawing/2014/main" id="{00000000-0008-0000-0200-0000BF3601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4412502" y="16806237"/>
            <a:ext cx="65806" cy="6655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52" name="Oval 588">
            <a:extLst>
              <a:ext uri="{FF2B5EF4-FFF2-40B4-BE49-F238E27FC236}">
                <a16:creationId xmlns:a16="http://schemas.microsoft.com/office/drawing/2014/main" id="{00000000-0008-0000-0200-0000C03601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4189445" y="16806237"/>
            <a:ext cx="65806" cy="6655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53" name="Oval 589">
            <a:extLst>
              <a:ext uri="{FF2B5EF4-FFF2-40B4-BE49-F238E27FC236}">
                <a16:creationId xmlns:a16="http://schemas.microsoft.com/office/drawing/2014/main" id="{00000000-0008-0000-0200-0000C13601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4264437" y="16806237"/>
            <a:ext cx="65806" cy="6655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54" name="Oval 590">
            <a:extLst>
              <a:ext uri="{FF2B5EF4-FFF2-40B4-BE49-F238E27FC236}">
                <a16:creationId xmlns:a16="http://schemas.microsoft.com/office/drawing/2014/main" id="{00000000-0008-0000-0200-0000C23601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4341212" y="16800690"/>
            <a:ext cx="65806" cy="6655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13</xdr:col>
      <xdr:colOff>219075</xdr:colOff>
      <xdr:row>74</xdr:row>
      <xdr:rowOff>171450</xdr:rowOff>
    </xdr:from>
    <xdr:to>
      <xdr:col>15</xdr:col>
      <xdr:colOff>9525</xdr:colOff>
      <xdr:row>76</xdr:row>
      <xdr:rowOff>85725</xdr:rowOff>
    </xdr:to>
    <xdr:grpSp>
      <xdr:nvGrpSpPr>
        <xdr:cNvPr id="79403" name="グループ化 816">
          <a:extLst>
            <a:ext uri="{FF2B5EF4-FFF2-40B4-BE49-F238E27FC236}">
              <a16:creationId xmlns:a16="http://schemas.microsoft.com/office/drawing/2014/main" id="{00000000-0008-0000-0200-00002B360100}"/>
            </a:ext>
          </a:extLst>
        </xdr:cNvPr>
        <xdr:cNvGrpSpPr>
          <a:grpSpLocks/>
        </xdr:cNvGrpSpPr>
      </xdr:nvGrpSpPr>
      <xdr:grpSpPr bwMode="auto">
        <a:xfrm flipH="1">
          <a:off x="3810000" y="16687800"/>
          <a:ext cx="342900" cy="257175"/>
          <a:chOff x="1290022" y="20237438"/>
          <a:chExt cx="334109" cy="251761"/>
        </a:xfrm>
      </xdr:grpSpPr>
      <xdr:sp macro="" textlink="">
        <xdr:nvSpPr>
          <xdr:cNvPr id="79534" name="Oval 572">
            <a:extLst>
              <a:ext uri="{FF2B5EF4-FFF2-40B4-BE49-F238E27FC236}">
                <a16:creationId xmlns:a16="http://schemas.microsoft.com/office/drawing/2014/main" id="{00000000-0008-0000-0200-0000AE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35" name="Oval 573">
            <a:extLst>
              <a:ext uri="{FF2B5EF4-FFF2-40B4-BE49-F238E27FC236}">
                <a16:creationId xmlns:a16="http://schemas.microsoft.com/office/drawing/2014/main" id="{00000000-0008-0000-0200-0000AF36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36" name="Oval 574">
            <a:extLst>
              <a:ext uri="{FF2B5EF4-FFF2-40B4-BE49-F238E27FC236}">
                <a16:creationId xmlns:a16="http://schemas.microsoft.com/office/drawing/2014/main" id="{00000000-0008-0000-0200-0000B036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37" name="Oval 575">
            <a:extLst>
              <a:ext uri="{FF2B5EF4-FFF2-40B4-BE49-F238E27FC236}">
                <a16:creationId xmlns:a16="http://schemas.microsoft.com/office/drawing/2014/main" id="{00000000-0008-0000-0200-0000B1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38" name="Oval 576">
            <a:extLst>
              <a:ext uri="{FF2B5EF4-FFF2-40B4-BE49-F238E27FC236}">
                <a16:creationId xmlns:a16="http://schemas.microsoft.com/office/drawing/2014/main" id="{00000000-0008-0000-0200-0000B236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39" name="Oval 578">
            <a:extLst>
              <a:ext uri="{FF2B5EF4-FFF2-40B4-BE49-F238E27FC236}">
                <a16:creationId xmlns:a16="http://schemas.microsoft.com/office/drawing/2014/main" id="{00000000-0008-0000-0200-0000B336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40" name="Oval 579">
            <a:extLst>
              <a:ext uri="{FF2B5EF4-FFF2-40B4-BE49-F238E27FC236}">
                <a16:creationId xmlns:a16="http://schemas.microsoft.com/office/drawing/2014/main" id="{00000000-0008-0000-0200-0000B436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41" name="Oval 586">
            <a:extLst>
              <a:ext uri="{FF2B5EF4-FFF2-40B4-BE49-F238E27FC236}">
                <a16:creationId xmlns:a16="http://schemas.microsoft.com/office/drawing/2014/main" id="{00000000-0008-0000-0200-0000B536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42" name="Oval 590">
            <a:extLst>
              <a:ext uri="{FF2B5EF4-FFF2-40B4-BE49-F238E27FC236}">
                <a16:creationId xmlns:a16="http://schemas.microsoft.com/office/drawing/2014/main" id="{00000000-0008-0000-0200-0000B636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43" name="Oval 572">
            <a:extLst>
              <a:ext uri="{FF2B5EF4-FFF2-40B4-BE49-F238E27FC236}">
                <a16:creationId xmlns:a16="http://schemas.microsoft.com/office/drawing/2014/main" id="{00000000-0008-0000-0200-0000B7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44" name="Oval 573">
            <a:extLst>
              <a:ext uri="{FF2B5EF4-FFF2-40B4-BE49-F238E27FC236}">
                <a16:creationId xmlns:a16="http://schemas.microsoft.com/office/drawing/2014/main" id="{00000000-0008-0000-0200-0000B836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45" name="Oval 575">
            <a:extLst>
              <a:ext uri="{FF2B5EF4-FFF2-40B4-BE49-F238E27FC236}">
                <a16:creationId xmlns:a16="http://schemas.microsoft.com/office/drawing/2014/main" id="{00000000-0008-0000-0200-0000B9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46" name="Oval 579">
            <a:extLst>
              <a:ext uri="{FF2B5EF4-FFF2-40B4-BE49-F238E27FC236}">
                <a16:creationId xmlns:a16="http://schemas.microsoft.com/office/drawing/2014/main" id="{00000000-0008-0000-0200-0000BA36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190500</xdr:colOff>
      <xdr:row>71</xdr:row>
      <xdr:rowOff>38100</xdr:rowOff>
    </xdr:from>
    <xdr:to>
      <xdr:col>15</xdr:col>
      <xdr:colOff>9525</xdr:colOff>
      <xdr:row>71</xdr:row>
      <xdr:rowOff>142875</xdr:rowOff>
    </xdr:to>
    <xdr:grpSp>
      <xdr:nvGrpSpPr>
        <xdr:cNvPr id="79404" name="グループ化 9">
          <a:extLst>
            <a:ext uri="{FF2B5EF4-FFF2-40B4-BE49-F238E27FC236}">
              <a16:creationId xmlns:a16="http://schemas.microsoft.com/office/drawing/2014/main" id="{00000000-0008-0000-0200-00002C360100}"/>
            </a:ext>
          </a:extLst>
        </xdr:cNvPr>
        <xdr:cNvGrpSpPr>
          <a:grpSpLocks/>
        </xdr:cNvGrpSpPr>
      </xdr:nvGrpSpPr>
      <xdr:grpSpPr bwMode="auto">
        <a:xfrm>
          <a:off x="1295400" y="16040100"/>
          <a:ext cx="2857500" cy="104775"/>
          <a:chOff x="1187120" y="19583241"/>
          <a:chExt cx="2840301" cy="102038"/>
        </a:xfrm>
      </xdr:grpSpPr>
      <xdr:sp macro="" textlink="">
        <xdr:nvSpPr>
          <xdr:cNvPr id="79504" name="Oval 579">
            <a:extLst>
              <a:ext uri="{FF2B5EF4-FFF2-40B4-BE49-F238E27FC236}">
                <a16:creationId xmlns:a16="http://schemas.microsoft.com/office/drawing/2014/main" id="{00000000-0008-0000-0200-000090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739696" y="19589744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05" name="Oval 579">
            <a:extLst>
              <a:ext uri="{FF2B5EF4-FFF2-40B4-BE49-F238E27FC236}">
                <a16:creationId xmlns:a16="http://schemas.microsoft.com/office/drawing/2014/main" id="{00000000-0008-0000-0200-000091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536179" y="1958777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06" name="Oval 579">
            <a:extLst>
              <a:ext uri="{FF2B5EF4-FFF2-40B4-BE49-F238E27FC236}">
                <a16:creationId xmlns:a16="http://schemas.microsoft.com/office/drawing/2014/main" id="{00000000-0008-0000-0200-000092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336954" y="1958886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07" name="Oval 579">
            <a:extLst>
              <a:ext uri="{FF2B5EF4-FFF2-40B4-BE49-F238E27FC236}">
                <a16:creationId xmlns:a16="http://schemas.microsoft.com/office/drawing/2014/main" id="{00000000-0008-0000-0200-000093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137727" y="1958995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08" name="Oval 579">
            <a:extLst>
              <a:ext uri="{FF2B5EF4-FFF2-40B4-BE49-F238E27FC236}">
                <a16:creationId xmlns:a16="http://schemas.microsoft.com/office/drawing/2014/main" id="{00000000-0008-0000-0200-000094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950045" y="1959073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09" name="Oval 579">
            <a:extLst>
              <a:ext uri="{FF2B5EF4-FFF2-40B4-BE49-F238E27FC236}">
                <a16:creationId xmlns:a16="http://schemas.microsoft.com/office/drawing/2014/main" id="{00000000-0008-0000-0200-000095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723790" y="1958417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0" name="Oval 579">
            <a:extLst>
              <a:ext uri="{FF2B5EF4-FFF2-40B4-BE49-F238E27FC236}">
                <a16:creationId xmlns:a16="http://schemas.microsoft.com/office/drawing/2014/main" id="{00000000-0008-0000-0200-000096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520273" y="19586844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1" name="Oval 579">
            <a:extLst>
              <a:ext uri="{FF2B5EF4-FFF2-40B4-BE49-F238E27FC236}">
                <a16:creationId xmlns:a16="http://schemas.microsoft.com/office/drawing/2014/main" id="{00000000-0008-0000-0200-000097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321048" y="19587933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2" name="Oval 579">
            <a:extLst>
              <a:ext uri="{FF2B5EF4-FFF2-40B4-BE49-F238E27FC236}">
                <a16:creationId xmlns:a16="http://schemas.microsoft.com/office/drawing/2014/main" id="{00000000-0008-0000-0200-000098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121821" y="19589024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3" name="Oval 579">
            <a:extLst>
              <a:ext uri="{FF2B5EF4-FFF2-40B4-BE49-F238E27FC236}">
                <a16:creationId xmlns:a16="http://schemas.microsoft.com/office/drawing/2014/main" id="{00000000-0008-0000-0200-000099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934139" y="19589803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4" name="Oval 579">
            <a:extLst>
              <a:ext uri="{FF2B5EF4-FFF2-40B4-BE49-F238E27FC236}">
                <a16:creationId xmlns:a16="http://schemas.microsoft.com/office/drawing/2014/main" id="{00000000-0008-0000-0200-00009A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904067" y="1958324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5" name="Oval 579">
            <a:extLst>
              <a:ext uri="{FF2B5EF4-FFF2-40B4-BE49-F238E27FC236}">
                <a16:creationId xmlns:a16="http://schemas.microsoft.com/office/drawing/2014/main" id="{00000000-0008-0000-0200-00009B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773254" y="1959149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6" name="Oval 579">
            <a:extLst>
              <a:ext uri="{FF2B5EF4-FFF2-40B4-BE49-F238E27FC236}">
                <a16:creationId xmlns:a16="http://schemas.microsoft.com/office/drawing/2014/main" id="{00000000-0008-0000-0200-00009C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74029" y="1959258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7" name="Oval 579">
            <a:extLst>
              <a:ext uri="{FF2B5EF4-FFF2-40B4-BE49-F238E27FC236}">
                <a16:creationId xmlns:a16="http://schemas.microsoft.com/office/drawing/2014/main" id="{00000000-0008-0000-0200-00009D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374802" y="1959367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8" name="Oval 579">
            <a:extLst>
              <a:ext uri="{FF2B5EF4-FFF2-40B4-BE49-F238E27FC236}">
                <a16:creationId xmlns:a16="http://schemas.microsoft.com/office/drawing/2014/main" id="{00000000-0008-0000-0200-00009E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187120" y="1959445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19" name="Oval 579">
            <a:extLst>
              <a:ext uri="{FF2B5EF4-FFF2-40B4-BE49-F238E27FC236}">
                <a16:creationId xmlns:a16="http://schemas.microsoft.com/office/drawing/2014/main" id="{00000000-0008-0000-0200-00009F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827050" y="1964457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0" name="Oval 579">
            <a:extLst>
              <a:ext uri="{FF2B5EF4-FFF2-40B4-BE49-F238E27FC236}">
                <a16:creationId xmlns:a16="http://schemas.microsoft.com/office/drawing/2014/main" id="{00000000-0008-0000-0200-0000A0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623533" y="1964260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1" name="Oval 579">
            <a:extLst>
              <a:ext uri="{FF2B5EF4-FFF2-40B4-BE49-F238E27FC236}">
                <a16:creationId xmlns:a16="http://schemas.microsoft.com/office/drawing/2014/main" id="{00000000-0008-0000-0200-0000A1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424308" y="1964368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2" name="Oval 579">
            <a:extLst>
              <a:ext uri="{FF2B5EF4-FFF2-40B4-BE49-F238E27FC236}">
                <a16:creationId xmlns:a16="http://schemas.microsoft.com/office/drawing/2014/main" id="{00000000-0008-0000-0200-0000A2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225081" y="1964478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3" name="Oval 579">
            <a:extLst>
              <a:ext uri="{FF2B5EF4-FFF2-40B4-BE49-F238E27FC236}">
                <a16:creationId xmlns:a16="http://schemas.microsoft.com/office/drawing/2014/main" id="{00000000-0008-0000-0200-0000A3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037399" y="1964555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4" name="Oval 579">
            <a:extLst>
              <a:ext uri="{FF2B5EF4-FFF2-40B4-BE49-F238E27FC236}">
                <a16:creationId xmlns:a16="http://schemas.microsoft.com/office/drawing/2014/main" id="{00000000-0008-0000-0200-0000A4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811144" y="19638998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5" name="Oval 579">
            <a:extLst>
              <a:ext uri="{FF2B5EF4-FFF2-40B4-BE49-F238E27FC236}">
                <a16:creationId xmlns:a16="http://schemas.microsoft.com/office/drawing/2014/main" id="{00000000-0008-0000-0200-0000A5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607627" y="1964167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6" name="Oval 579">
            <a:extLst>
              <a:ext uri="{FF2B5EF4-FFF2-40B4-BE49-F238E27FC236}">
                <a16:creationId xmlns:a16="http://schemas.microsoft.com/office/drawing/2014/main" id="{00000000-0008-0000-0200-0000A6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408402" y="1964276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7" name="Oval 579">
            <a:extLst>
              <a:ext uri="{FF2B5EF4-FFF2-40B4-BE49-F238E27FC236}">
                <a16:creationId xmlns:a16="http://schemas.microsoft.com/office/drawing/2014/main" id="{00000000-0008-0000-0200-0000A7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209175" y="1964385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8" name="Oval 579">
            <a:extLst>
              <a:ext uri="{FF2B5EF4-FFF2-40B4-BE49-F238E27FC236}">
                <a16:creationId xmlns:a16="http://schemas.microsoft.com/office/drawing/2014/main" id="{00000000-0008-0000-0200-0000A8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021493" y="1964463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29" name="Oval 579">
            <a:extLst>
              <a:ext uri="{FF2B5EF4-FFF2-40B4-BE49-F238E27FC236}">
                <a16:creationId xmlns:a16="http://schemas.microsoft.com/office/drawing/2014/main" id="{00000000-0008-0000-0200-0000A9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991421" y="1963806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30" name="Oval 579">
            <a:extLst>
              <a:ext uri="{FF2B5EF4-FFF2-40B4-BE49-F238E27FC236}">
                <a16:creationId xmlns:a16="http://schemas.microsoft.com/office/drawing/2014/main" id="{00000000-0008-0000-0200-0000AA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860608" y="1964632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31" name="Oval 579">
            <a:extLst>
              <a:ext uri="{FF2B5EF4-FFF2-40B4-BE49-F238E27FC236}">
                <a16:creationId xmlns:a16="http://schemas.microsoft.com/office/drawing/2014/main" id="{00000000-0008-0000-0200-0000AB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661383" y="1964740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32" name="Oval 579">
            <a:extLst>
              <a:ext uri="{FF2B5EF4-FFF2-40B4-BE49-F238E27FC236}">
                <a16:creationId xmlns:a16="http://schemas.microsoft.com/office/drawing/2014/main" id="{00000000-0008-0000-0200-0000AC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462156" y="1964850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533" name="Oval 579">
            <a:extLst>
              <a:ext uri="{FF2B5EF4-FFF2-40B4-BE49-F238E27FC236}">
                <a16:creationId xmlns:a16="http://schemas.microsoft.com/office/drawing/2014/main" id="{00000000-0008-0000-0200-0000AD3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274474" y="1964927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238125</xdr:colOff>
      <xdr:row>74</xdr:row>
      <xdr:rowOff>152400</xdr:rowOff>
    </xdr:from>
    <xdr:to>
      <xdr:col>21</xdr:col>
      <xdr:colOff>28575</xdr:colOff>
      <xdr:row>76</xdr:row>
      <xdr:rowOff>57150</xdr:rowOff>
    </xdr:to>
    <xdr:grpSp>
      <xdr:nvGrpSpPr>
        <xdr:cNvPr id="79405" name="グループ化 895">
          <a:extLst>
            <a:ext uri="{FF2B5EF4-FFF2-40B4-BE49-F238E27FC236}">
              <a16:creationId xmlns:a16="http://schemas.microsoft.com/office/drawing/2014/main" id="{00000000-0008-0000-0200-00002D360100}"/>
            </a:ext>
          </a:extLst>
        </xdr:cNvPr>
        <xdr:cNvGrpSpPr>
          <a:grpSpLocks/>
        </xdr:cNvGrpSpPr>
      </xdr:nvGrpSpPr>
      <xdr:grpSpPr bwMode="auto">
        <a:xfrm>
          <a:off x="5486400" y="16668750"/>
          <a:ext cx="342900" cy="247650"/>
          <a:chOff x="1290022" y="20237438"/>
          <a:chExt cx="334109" cy="251761"/>
        </a:xfrm>
      </xdr:grpSpPr>
      <xdr:sp macro="" textlink="">
        <xdr:nvSpPr>
          <xdr:cNvPr id="79491" name="Oval 572">
            <a:extLst>
              <a:ext uri="{FF2B5EF4-FFF2-40B4-BE49-F238E27FC236}">
                <a16:creationId xmlns:a16="http://schemas.microsoft.com/office/drawing/2014/main" id="{00000000-0008-0000-0200-000083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92" name="Oval 573">
            <a:extLst>
              <a:ext uri="{FF2B5EF4-FFF2-40B4-BE49-F238E27FC236}">
                <a16:creationId xmlns:a16="http://schemas.microsoft.com/office/drawing/2014/main" id="{00000000-0008-0000-0200-00008436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93" name="Oval 574">
            <a:extLst>
              <a:ext uri="{FF2B5EF4-FFF2-40B4-BE49-F238E27FC236}">
                <a16:creationId xmlns:a16="http://schemas.microsoft.com/office/drawing/2014/main" id="{00000000-0008-0000-0200-00008536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94" name="Oval 575">
            <a:extLst>
              <a:ext uri="{FF2B5EF4-FFF2-40B4-BE49-F238E27FC236}">
                <a16:creationId xmlns:a16="http://schemas.microsoft.com/office/drawing/2014/main" id="{00000000-0008-0000-0200-000086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95" name="Oval 576">
            <a:extLst>
              <a:ext uri="{FF2B5EF4-FFF2-40B4-BE49-F238E27FC236}">
                <a16:creationId xmlns:a16="http://schemas.microsoft.com/office/drawing/2014/main" id="{00000000-0008-0000-0200-00008736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96" name="Oval 578">
            <a:extLst>
              <a:ext uri="{FF2B5EF4-FFF2-40B4-BE49-F238E27FC236}">
                <a16:creationId xmlns:a16="http://schemas.microsoft.com/office/drawing/2014/main" id="{00000000-0008-0000-0200-00008836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97" name="Oval 579">
            <a:extLst>
              <a:ext uri="{FF2B5EF4-FFF2-40B4-BE49-F238E27FC236}">
                <a16:creationId xmlns:a16="http://schemas.microsoft.com/office/drawing/2014/main" id="{00000000-0008-0000-0200-00008936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98" name="Oval 586">
            <a:extLst>
              <a:ext uri="{FF2B5EF4-FFF2-40B4-BE49-F238E27FC236}">
                <a16:creationId xmlns:a16="http://schemas.microsoft.com/office/drawing/2014/main" id="{00000000-0008-0000-0200-00008A36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99" name="Oval 590">
            <a:extLst>
              <a:ext uri="{FF2B5EF4-FFF2-40B4-BE49-F238E27FC236}">
                <a16:creationId xmlns:a16="http://schemas.microsoft.com/office/drawing/2014/main" id="{00000000-0008-0000-0200-00008B36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00" name="Oval 572">
            <a:extLst>
              <a:ext uri="{FF2B5EF4-FFF2-40B4-BE49-F238E27FC236}">
                <a16:creationId xmlns:a16="http://schemas.microsoft.com/office/drawing/2014/main" id="{00000000-0008-0000-0200-00008C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01" name="Oval 573">
            <a:extLst>
              <a:ext uri="{FF2B5EF4-FFF2-40B4-BE49-F238E27FC236}">
                <a16:creationId xmlns:a16="http://schemas.microsoft.com/office/drawing/2014/main" id="{00000000-0008-0000-0200-00008D36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02" name="Oval 575">
            <a:extLst>
              <a:ext uri="{FF2B5EF4-FFF2-40B4-BE49-F238E27FC236}">
                <a16:creationId xmlns:a16="http://schemas.microsoft.com/office/drawing/2014/main" id="{00000000-0008-0000-0200-00008E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503" name="Oval 579">
            <a:extLst>
              <a:ext uri="{FF2B5EF4-FFF2-40B4-BE49-F238E27FC236}">
                <a16:creationId xmlns:a16="http://schemas.microsoft.com/office/drawing/2014/main" id="{00000000-0008-0000-0200-00008F36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200025</xdr:colOff>
      <xdr:row>70</xdr:row>
      <xdr:rowOff>95250</xdr:rowOff>
    </xdr:from>
    <xdr:to>
      <xdr:col>22</xdr:col>
      <xdr:colOff>180975</xdr:colOff>
      <xdr:row>72</xdr:row>
      <xdr:rowOff>85725</xdr:rowOff>
    </xdr:to>
    <xdr:grpSp>
      <xdr:nvGrpSpPr>
        <xdr:cNvPr id="79406" name="グループ化 909">
          <a:extLst>
            <a:ext uri="{FF2B5EF4-FFF2-40B4-BE49-F238E27FC236}">
              <a16:creationId xmlns:a16="http://schemas.microsoft.com/office/drawing/2014/main" id="{00000000-0008-0000-0200-00002E360100}"/>
            </a:ext>
          </a:extLst>
        </xdr:cNvPr>
        <xdr:cNvGrpSpPr>
          <a:grpSpLocks/>
        </xdr:cNvGrpSpPr>
      </xdr:nvGrpSpPr>
      <xdr:grpSpPr bwMode="auto">
        <a:xfrm rot="16200000" flipH="1">
          <a:off x="5962650" y="15963900"/>
          <a:ext cx="333375" cy="257175"/>
          <a:chOff x="1290022" y="20237438"/>
          <a:chExt cx="334109" cy="251761"/>
        </a:xfrm>
      </xdr:grpSpPr>
      <xdr:sp macro="" textlink="">
        <xdr:nvSpPr>
          <xdr:cNvPr id="79478" name="Oval 572">
            <a:extLst>
              <a:ext uri="{FF2B5EF4-FFF2-40B4-BE49-F238E27FC236}">
                <a16:creationId xmlns:a16="http://schemas.microsoft.com/office/drawing/2014/main" id="{00000000-0008-0000-0200-000076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79" name="Oval 573">
            <a:extLst>
              <a:ext uri="{FF2B5EF4-FFF2-40B4-BE49-F238E27FC236}">
                <a16:creationId xmlns:a16="http://schemas.microsoft.com/office/drawing/2014/main" id="{00000000-0008-0000-0200-00007736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0" name="Oval 574">
            <a:extLst>
              <a:ext uri="{FF2B5EF4-FFF2-40B4-BE49-F238E27FC236}">
                <a16:creationId xmlns:a16="http://schemas.microsoft.com/office/drawing/2014/main" id="{00000000-0008-0000-0200-00007836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1" name="Oval 575">
            <a:extLst>
              <a:ext uri="{FF2B5EF4-FFF2-40B4-BE49-F238E27FC236}">
                <a16:creationId xmlns:a16="http://schemas.microsoft.com/office/drawing/2014/main" id="{00000000-0008-0000-0200-000079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2" name="Oval 576">
            <a:extLst>
              <a:ext uri="{FF2B5EF4-FFF2-40B4-BE49-F238E27FC236}">
                <a16:creationId xmlns:a16="http://schemas.microsoft.com/office/drawing/2014/main" id="{00000000-0008-0000-0200-00007A36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3" name="Oval 578">
            <a:extLst>
              <a:ext uri="{FF2B5EF4-FFF2-40B4-BE49-F238E27FC236}">
                <a16:creationId xmlns:a16="http://schemas.microsoft.com/office/drawing/2014/main" id="{00000000-0008-0000-0200-00007B36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4" name="Oval 579">
            <a:extLst>
              <a:ext uri="{FF2B5EF4-FFF2-40B4-BE49-F238E27FC236}">
                <a16:creationId xmlns:a16="http://schemas.microsoft.com/office/drawing/2014/main" id="{00000000-0008-0000-0200-00007C36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5" name="Oval 586">
            <a:extLst>
              <a:ext uri="{FF2B5EF4-FFF2-40B4-BE49-F238E27FC236}">
                <a16:creationId xmlns:a16="http://schemas.microsoft.com/office/drawing/2014/main" id="{00000000-0008-0000-0200-00007D36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6" name="Oval 590">
            <a:extLst>
              <a:ext uri="{FF2B5EF4-FFF2-40B4-BE49-F238E27FC236}">
                <a16:creationId xmlns:a16="http://schemas.microsoft.com/office/drawing/2014/main" id="{00000000-0008-0000-0200-00007E36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7" name="Oval 572">
            <a:extLst>
              <a:ext uri="{FF2B5EF4-FFF2-40B4-BE49-F238E27FC236}">
                <a16:creationId xmlns:a16="http://schemas.microsoft.com/office/drawing/2014/main" id="{00000000-0008-0000-0200-00007F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8" name="Oval 573">
            <a:extLst>
              <a:ext uri="{FF2B5EF4-FFF2-40B4-BE49-F238E27FC236}">
                <a16:creationId xmlns:a16="http://schemas.microsoft.com/office/drawing/2014/main" id="{00000000-0008-0000-0200-00008036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89" name="Oval 575">
            <a:extLst>
              <a:ext uri="{FF2B5EF4-FFF2-40B4-BE49-F238E27FC236}">
                <a16:creationId xmlns:a16="http://schemas.microsoft.com/office/drawing/2014/main" id="{00000000-0008-0000-0200-000081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90" name="Oval 579">
            <a:extLst>
              <a:ext uri="{FF2B5EF4-FFF2-40B4-BE49-F238E27FC236}">
                <a16:creationId xmlns:a16="http://schemas.microsoft.com/office/drawing/2014/main" id="{00000000-0008-0000-0200-00008236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114300</xdr:colOff>
      <xdr:row>63</xdr:row>
      <xdr:rowOff>47625</xdr:rowOff>
    </xdr:from>
    <xdr:to>
      <xdr:col>5</xdr:col>
      <xdr:colOff>171450</xdr:colOff>
      <xdr:row>64</xdr:row>
      <xdr:rowOff>66675</xdr:rowOff>
    </xdr:to>
    <xdr:grpSp>
      <xdr:nvGrpSpPr>
        <xdr:cNvPr id="79407" name="グループ化 937">
          <a:extLst>
            <a:ext uri="{FF2B5EF4-FFF2-40B4-BE49-F238E27FC236}">
              <a16:creationId xmlns:a16="http://schemas.microsoft.com/office/drawing/2014/main" id="{00000000-0008-0000-0200-00002F360100}"/>
            </a:ext>
          </a:extLst>
        </xdr:cNvPr>
        <xdr:cNvGrpSpPr>
          <a:grpSpLocks/>
        </xdr:cNvGrpSpPr>
      </xdr:nvGrpSpPr>
      <xdr:grpSpPr bwMode="auto">
        <a:xfrm rot="10800000" flipH="1">
          <a:off x="1219200" y="14277975"/>
          <a:ext cx="333375" cy="247650"/>
          <a:chOff x="1290022" y="20237438"/>
          <a:chExt cx="334109" cy="251761"/>
        </a:xfrm>
      </xdr:grpSpPr>
      <xdr:sp macro="" textlink="">
        <xdr:nvSpPr>
          <xdr:cNvPr id="79465" name="Oval 572">
            <a:extLst>
              <a:ext uri="{FF2B5EF4-FFF2-40B4-BE49-F238E27FC236}">
                <a16:creationId xmlns:a16="http://schemas.microsoft.com/office/drawing/2014/main" id="{00000000-0008-0000-0200-000069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66" name="Oval 573">
            <a:extLst>
              <a:ext uri="{FF2B5EF4-FFF2-40B4-BE49-F238E27FC236}">
                <a16:creationId xmlns:a16="http://schemas.microsoft.com/office/drawing/2014/main" id="{00000000-0008-0000-0200-00006A36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67" name="Oval 574">
            <a:extLst>
              <a:ext uri="{FF2B5EF4-FFF2-40B4-BE49-F238E27FC236}">
                <a16:creationId xmlns:a16="http://schemas.microsoft.com/office/drawing/2014/main" id="{00000000-0008-0000-0200-00006B36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68" name="Oval 575">
            <a:extLst>
              <a:ext uri="{FF2B5EF4-FFF2-40B4-BE49-F238E27FC236}">
                <a16:creationId xmlns:a16="http://schemas.microsoft.com/office/drawing/2014/main" id="{00000000-0008-0000-0200-00006C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69" name="Oval 576">
            <a:extLst>
              <a:ext uri="{FF2B5EF4-FFF2-40B4-BE49-F238E27FC236}">
                <a16:creationId xmlns:a16="http://schemas.microsoft.com/office/drawing/2014/main" id="{00000000-0008-0000-0200-00006D36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70" name="Oval 578">
            <a:extLst>
              <a:ext uri="{FF2B5EF4-FFF2-40B4-BE49-F238E27FC236}">
                <a16:creationId xmlns:a16="http://schemas.microsoft.com/office/drawing/2014/main" id="{00000000-0008-0000-0200-00006E36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71" name="Oval 579">
            <a:extLst>
              <a:ext uri="{FF2B5EF4-FFF2-40B4-BE49-F238E27FC236}">
                <a16:creationId xmlns:a16="http://schemas.microsoft.com/office/drawing/2014/main" id="{00000000-0008-0000-0200-00006F36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72" name="Oval 586">
            <a:extLst>
              <a:ext uri="{FF2B5EF4-FFF2-40B4-BE49-F238E27FC236}">
                <a16:creationId xmlns:a16="http://schemas.microsoft.com/office/drawing/2014/main" id="{00000000-0008-0000-0200-00007036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73" name="Oval 590">
            <a:extLst>
              <a:ext uri="{FF2B5EF4-FFF2-40B4-BE49-F238E27FC236}">
                <a16:creationId xmlns:a16="http://schemas.microsoft.com/office/drawing/2014/main" id="{00000000-0008-0000-0200-00007136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74" name="Oval 572">
            <a:extLst>
              <a:ext uri="{FF2B5EF4-FFF2-40B4-BE49-F238E27FC236}">
                <a16:creationId xmlns:a16="http://schemas.microsoft.com/office/drawing/2014/main" id="{00000000-0008-0000-0200-000072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75" name="Oval 573">
            <a:extLst>
              <a:ext uri="{FF2B5EF4-FFF2-40B4-BE49-F238E27FC236}">
                <a16:creationId xmlns:a16="http://schemas.microsoft.com/office/drawing/2014/main" id="{00000000-0008-0000-0200-00007336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76" name="Oval 575">
            <a:extLst>
              <a:ext uri="{FF2B5EF4-FFF2-40B4-BE49-F238E27FC236}">
                <a16:creationId xmlns:a16="http://schemas.microsoft.com/office/drawing/2014/main" id="{00000000-0008-0000-0200-000074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77" name="Oval 579">
            <a:extLst>
              <a:ext uri="{FF2B5EF4-FFF2-40B4-BE49-F238E27FC236}">
                <a16:creationId xmlns:a16="http://schemas.microsoft.com/office/drawing/2014/main" id="{00000000-0008-0000-0200-00007536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13</xdr:col>
      <xdr:colOff>200025</xdr:colOff>
      <xdr:row>65</xdr:row>
      <xdr:rowOff>123825</xdr:rowOff>
    </xdr:from>
    <xdr:to>
      <xdr:col>14</xdr:col>
      <xdr:colOff>266700</xdr:colOff>
      <xdr:row>66</xdr:row>
      <xdr:rowOff>142875</xdr:rowOff>
    </xdr:to>
    <xdr:grpSp>
      <xdr:nvGrpSpPr>
        <xdr:cNvPr id="79408" name="グループ化 979">
          <a:extLst>
            <a:ext uri="{FF2B5EF4-FFF2-40B4-BE49-F238E27FC236}">
              <a16:creationId xmlns:a16="http://schemas.microsoft.com/office/drawing/2014/main" id="{00000000-0008-0000-0200-000030360100}"/>
            </a:ext>
          </a:extLst>
        </xdr:cNvPr>
        <xdr:cNvGrpSpPr>
          <a:grpSpLocks/>
        </xdr:cNvGrpSpPr>
      </xdr:nvGrpSpPr>
      <xdr:grpSpPr bwMode="auto">
        <a:xfrm flipH="1">
          <a:off x="3790950" y="14811375"/>
          <a:ext cx="342900" cy="247650"/>
          <a:chOff x="1290022" y="20237438"/>
          <a:chExt cx="334109" cy="251761"/>
        </a:xfrm>
      </xdr:grpSpPr>
      <xdr:sp macro="" textlink="">
        <xdr:nvSpPr>
          <xdr:cNvPr id="79452" name="Oval 572">
            <a:extLst>
              <a:ext uri="{FF2B5EF4-FFF2-40B4-BE49-F238E27FC236}">
                <a16:creationId xmlns:a16="http://schemas.microsoft.com/office/drawing/2014/main" id="{00000000-0008-0000-0200-00005C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53" name="Oval 573">
            <a:extLst>
              <a:ext uri="{FF2B5EF4-FFF2-40B4-BE49-F238E27FC236}">
                <a16:creationId xmlns:a16="http://schemas.microsoft.com/office/drawing/2014/main" id="{00000000-0008-0000-0200-00005D36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54" name="Oval 574">
            <a:extLst>
              <a:ext uri="{FF2B5EF4-FFF2-40B4-BE49-F238E27FC236}">
                <a16:creationId xmlns:a16="http://schemas.microsoft.com/office/drawing/2014/main" id="{00000000-0008-0000-0200-00005E36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55" name="Oval 575">
            <a:extLst>
              <a:ext uri="{FF2B5EF4-FFF2-40B4-BE49-F238E27FC236}">
                <a16:creationId xmlns:a16="http://schemas.microsoft.com/office/drawing/2014/main" id="{00000000-0008-0000-0200-00005F3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56" name="Oval 576">
            <a:extLst>
              <a:ext uri="{FF2B5EF4-FFF2-40B4-BE49-F238E27FC236}">
                <a16:creationId xmlns:a16="http://schemas.microsoft.com/office/drawing/2014/main" id="{00000000-0008-0000-0200-00006036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57" name="Oval 578">
            <a:extLst>
              <a:ext uri="{FF2B5EF4-FFF2-40B4-BE49-F238E27FC236}">
                <a16:creationId xmlns:a16="http://schemas.microsoft.com/office/drawing/2014/main" id="{00000000-0008-0000-0200-00006136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58" name="Oval 579">
            <a:extLst>
              <a:ext uri="{FF2B5EF4-FFF2-40B4-BE49-F238E27FC236}">
                <a16:creationId xmlns:a16="http://schemas.microsoft.com/office/drawing/2014/main" id="{00000000-0008-0000-0200-00006236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59" name="Oval 586">
            <a:extLst>
              <a:ext uri="{FF2B5EF4-FFF2-40B4-BE49-F238E27FC236}">
                <a16:creationId xmlns:a16="http://schemas.microsoft.com/office/drawing/2014/main" id="{00000000-0008-0000-0200-00006336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60" name="Oval 590">
            <a:extLst>
              <a:ext uri="{FF2B5EF4-FFF2-40B4-BE49-F238E27FC236}">
                <a16:creationId xmlns:a16="http://schemas.microsoft.com/office/drawing/2014/main" id="{00000000-0008-0000-0200-00006436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61" name="Oval 572">
            <a:extLst>
              <a:ext uri="{FF2B5EF4-FFF2-40B4-BE49-F238E27FC236}">
                <a16:creationId xmlns:a16="http://schemas.microsoft.com/office/drawing/2014/main" id="{00000000-0008-0000-0200-000065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62" name="Oval 573">
            <a:extLst>
              <a:ext uri="{FF2B5EF4-FFF2-40B4-BE49-F238E27FC236}">
                <a16:creationId xmlns:a16="http://schemas.microsoft.com/office/drawing/2014/main" id="{00000000-0008-0000-0200-00006636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63" name="Oval 575">
            <a:extLst>
              <a:ext uri="{FF2B5EF4-FFF2-40B4-BE49-F238E27FC236}">
                <a16:creationId xmlns:a16="http://schemas.microsoft.com/office/drawing/2014/main" id="{00000000-0008-0000-0200-0000673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464" name="Oval 579">
            <a:extLst>
              <a:ext uri="{FF2B5EF4-FFF2-40B4-BE49-F238E27FC236}">
                <a16:creationId xmlns:a16="http://schemas.microsoft.com/office/drawing/2014/main" id="{00000000-0008-0000-0200-00006836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69</xdr:row>
      <xdr:rowOff>133351</xdr:rowOff>
    </xdr:from>
    <xdr:to>
      <xdr:col>2</xdr:col>
      <xdr:colOff>157370</xdr:colOff>
      <xdr:row>71</xdr:row>
      <xdr:rowOff>20707</xdr:rowOff>
    </xdr:to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/>
      </xdr:nvSpPr>
      <xdr:spPr>
        <a:xfrm>
          <a:off x="0" y="15716251"/>
          <a:ext cx="709820" cy="287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流入管</a:t>
          </a:r>
        </a:p>
      </xdr:txBody>
    </xdr:sp>
    <xdr:clientData/>
  </xdr:twoCellAnchor>
  <xdr:twoCellAnchor>
    <xdr:from>
      <xdr:col>4</xdr:col>
      <xdr:colOff>95250</xdr:colOff>
      <xdr:row>61</xdr:row>
      <xdr:rowOff>85725</xdr:rowOff>
    </xdr:from>
    <xdr:to>
      <xdr:col>4</xdr:col>
      <xdr:colOff>95250</xdr:colOff>
      <xdr:row>62</xdr:row>
      <xdr:rowOff>161925</xdr:rowOff>
    </xdr:to>
    <xdr:cxnSp macro="">
      <xdr:nvCxnSpPr>
        <xdr:cNvPr id="79410" name="直線コネクタ 996">
          <a:extLst>
            <a:ext uri="{FF2B5EF4-FFF2-40B4-BE49-F238E27FC236}">
              <a16:creationId xmlns:a16="http://schemas.microsoft.com/office/drawing/2014/main" id="{00000000-0008-0000-0200-000032360100}"/>
            </a:ext>
          </a:extLst>
        </xdr:cNvPr>
        <xdr:cNvCxnSpPr>
          <a:cxnSpLocks noChangeShapeType="1"/>
        </xdr:cNvCxnSpPr>
      </xdr:nvCxnSpPr>
      <xdr:spPr bwMode="auto">
        <a:xfrm>
          <a:off x="1200150" y="13630275"/>
          <a:ext cx="0" cy="304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95250</xdr:colOff>
      <xdr:row>61</xdr:row>
      <xdr:rowOff>104775</xdr:rowOff>
    </xdr:from>
    <xdr:to>
      <xdr:col>4</xdr:col>
      <xdr:colOff>95250</xdr:colOff>
      <xdr:row>61</xdr:row>
      <xdr:rowOff>104775</xdr:rowOff>
    </xdr:to>
    <xdr:cxnSp macro="">
      <xdr:nvCxnSpPr>
        <xdr:cNvPr id="79411" name="直線矢印コネクタ 14">
          <a:extLst>
            <a:ext uri="{FF2B5EF4-FFF2-40B4-BE49-F238E27FC236}">
              <a16:creationId xmlns:a16="http://schemas.microsoft.com/office/drawing/2014/main" id="{00000000-0008-0000-0200-000033360100}"/>
            </a:ext>
          </a:extLst>
        </xdr:cNvPr>
        <xdr:cNvCxnSpPr>
          <a:cxnSpLocks noChangeShapeType="1"/>
        </xdr:cNvCxnSpPr>
      </xdr:nvCxnSpPr>
      <xdr:spPr bwMode="auto">
        <a:xfrm>
          <a:off x="923925" y="13649325"/>
          <a:ext cx="276225" cy="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sm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95250</xdr:colOff>
      <xdr:row>61</xdr:row>
      <xdr:rowOff>114300</xdr:rowOff>
    </xdr:from>
    <xdr:to>
      <xdr:col>15</xdr:col>
      <xdr:colOff>19050</xdr:colOff>
      <xdr:row>61</xdr:row>
      <xdr:rowOff>114300</xdr:rowOff>
    </xdr:to>
    <xdr:cxnSp macro="">
      <xdr:nvCxnSpPr>
        <xdr:cNvPr id="79412" name="直線矢印コネクタ 1002">
          <a:extLst>
            <a:ext uri="{FF2B5EF4-FFF2-40B4-BE49-F238E27FC236}">
              <a16:creationId xmlns:a16="http://schemas.microsoft.com/office/drawing/2014/main" id="{00000000-0008-0000-0200-000034360100}"/>
            </a:ext>
          </a:extLst>
        </xdr:cNvPr>
        <xdr:cNvCxnSpPr>
          <a:cxnSpLocks noChangeShapeType="1"/>
        </xdr:cNvCxnSpPr>
      </xdr:nvCxnSpPr>
      <xdr:spPr bwMode="auto">
        <a:xfrm>
          <a:off x="1200150" y="13658850"/>
          <a:ext cx="2962275" cy="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sm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19050</xdr:colOff>
      <xdr:row>61</xdr:row>
      <xdr:rowOff>85725</xdr:rowOff>
    </xdr:from>
    <xdr:to>
      <xdr:col>15</xdr:col>
      <xdr:colOff>19050</xdr:colOff>
      <xdr:row>62</xdr:row>
      <xdr:rowOff>161925</xdr:rowOff>
    </xdr:to>
    <xdr:cxnSp macro="">
      <xdr:nvCxnSpPr>
        <xdr:cNvPr id="79413" name="直線コネクタ 998">
          <a:extLst>
            <a:ext uri="{FF2B5EF4-FFF2-40B4-BE49-F238E27FC236}">
              <a16:creationId xmlns:a16="http://schemas.microsoft.com/office/drawing/2014/main" id="{00000000-0008-0000-0200-000035360100}"/>
            </a:ext>
          </a:extLst>
        </xdr:cNvPr>
        <xdr:cNvCxnSpPr>
          <a:cxnSpLocks noChangeShapeType="1"/>
        </xdr:cNvCxnSpPr>
      </xdr:nvCxnSpPr>
      <xdr:spPr bwMode="auto">
        <a:xfrm>
          <a:off x="4162425" y="13630275"/>
          <a:ext cx="0" cy="304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19050</xdr:colOff>
      <xdr:row>61</xdr:row>
      <xdr:rowOff>114300</xdr:rowOff>
    </xdr:from>
    <xdr:to>
      <xdr:col>16</xdr:col>
      <xdr:colOff>19050</xdr:colOff>
      <xdr:row>61</xdr:row>
      <xdr:rowOff>114300</xdr:rowOff>
    </xdr:to>
    <xdr:cxnSp macro="">
      <xdr:nvCxnSpPr>
        <xdr:cNvPr id="79414" name="直線矢印コネクタ 1004">
          <a:extLst>
            <a:ext uri="{FF2B5EF4-FFF2-40B4-BE49-F238E27FC236}">
              <a16:creationId xmlns:a16="http://schemas.microsoft.com/office/drawing/2014/main" id="{00000000-0008-0000-0200-000036360100}"/>
            </a:ext>
          </a:extLst>
        </xdr:cNvPr>
        <xdr:cNvCxnSpPr>
          <a:cxnSpLocks noChangeShapeType="1"/>
        </xdr:cNvCxnSpPr>
      </xdr:nvCxnSpPr>
      <xdr:spPr bwMode="auto">
        <a:xfrm>
          <a:off x="4162425" y="13658850"/>
          <a:ext cx="276225" cy="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sm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190500</xdr:colOff>
      <xdr:row>63</xdr:row>
      <xdr:rowOff>19050</xdr:rowOff>
    </xdr:from>
    <xdr:to>
      <xdr:col>17</xdr:col>
      <xdr:colOff>238125</xdr:colOff>
      <xdr:row>66</xdr:row>
      <xdr:rowOff>161925</xdr:rowOff>
    </xdr:to>
    <xdr:grpSp>
      <xdr:nvGrpSpPr>
        <xdr:cNvPr id="79415" name="グループ化 1008">
          <a:extLst>
            <a:ext uri="{FF2B5EF4-FFF2-40B4-BE49-F238E27FC236}">
              <a16:creationId xmlns:a16="http://schemas.microsoft.com/office/drawing/2014/main" id="{00000000-0008-0000-0200-000037360100}"/>
            </a:ext>
          </a:extLst>
        </xdr:cNvPr>
        <xdr:cNvGrpSpPr>
          <a:grpSpLocks/>
        </xdr:cNvGrpSpPr>
      </xdr:nvGrpSpPr>
      <xdr:grpSpPr bwMode="auto">
        <a:xfrm rot="5400000">
          <a:off x="4357687" y="14501813"/>
          <a:ext cx="828675" cy="323850"/>
          <a:chOff x="3995527" y="17396791"/>
          <a:chExt cx="526777" cy="318046"/>
        </a:xfrm>
      </xdr:grpSpPr>
      <xdr:cxnSp macro="">
        <xdr:nvCxnSpPr>
          <xdr:cNvPr id="79449" name="直線コネクタ 1009">
            <a:extLst>
              <a:ext uri="{FF2B5EF4-FFF2-40B4-BE49-F238E27FC236}">
                <a16:creationId xmlns:a16="http://schemas.microsoft.com/office/drawing/2014/main" id="{00000000-0008-0000-0200-000059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50" name="直線コネクタ 1010">
            <a:extLst>
              <a:ext uri="{FF2B5EF4-FFF2-40B4-BE49-F238E27FC236}">
                <a16:creationId xmlns:a16="http://schemas.microsoft.com/office/drawing/2014/main" id="{00000000-0008-0000-0200-00005A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51" name="直線矢印コネクタ 1011">
            <a:extLst>
              <a:ext uri="{FF2B5EF4-FFF2-40B4-BE49-F238E27FC236}">
                <a16:creationId xmlns:a16="http://schemas.microsoft.com/office/drawing/2014/main" id="{00000000-0008-0000-0200-00005B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188844</xdr:colOff>
      <xdr:row>60</xdr:row>
      <xdr:rowOff>86139</xdr:rowOff>
    </xdr:from>
    <xdr:to>
      <xdr:col>13</xdr:col>
      <xdr:colOff>152400</xdr:colOff>
      <xdr:row>61</xdr:row>
      <xdr:rowOff>144117</xdr:rowOff>
    </xdr:to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/>
      </xdr:nvSpPr>
      <xdr:spPr>
        <a:xfrm>
          <a:off x="2122419" y="13402089"/>
          <a:ext cx="1620906" cy="286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トレンチ必要延長Ｌ</a:t>
          </a:r>
        </a:p>
      </xdr:txBody>
    </xdr:sp>
    <xdr:clientData/>
  </xdr:twoCellAnchor>
  <xdr:twoCellAnchor>
    <xdr:from>
      <xdr:col>17</xdr:col>
      <xdr:colOff>249311</xdr:colOff>
      <xdr:row>60</xdr:row>
      <xdr:rowOff>55496</xdr:rowOff>
    </xdr:from>
    <xdr:to>
      <xdr:col>18</xdr:col>
      <xdr:colOff>268774</xdr:colOff>
      <xdr:row>67</xdr:row>
      <xdr:rowOff>35617</xdr:rowOff>
    </xdr:to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/>
      </xdr:nvSpPr>
      <xdr:spPr>
        <a:xfrm rot="16200000">
          <a:off x="4302819" y="14223313"/>
          <a:ext cx="1580321" cy="295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トレンチの幅Ｂ</a:t>
          </a:r>
        </a:p>
      </xdr:txBody>
    </xdr:sp>
    <xdr:clientData/>
  </xdr:twoCellAnchor>
  <xdr:twoCellAnchor>
    <xdr:from>
      <xdr:col>2</xdr:col>
      <xdr:colOff>85725</xdr:colOff>
      <xdr:row>70</xdr:row>
      <xdr:rowOff>95250</xdr:rowOff>
    </xdr:from>
    <xdr:to>
      <xdr:col>2</xdr:col>
      <xdr:colOff>266700</xdr:colOff>
      <xdr:row>74</xdr:row>
      <xdr:rowOff>47625</xdr:rowOff>
    </xdr:to>
    <xdr:grpSp>
      <xdr:nvGrpSpPr>
        <xdr:cNvPr id="79419" name="グループ化 1022">
          <a:extLst>
            <a:ext uri="{FF2B5EF4-FFF2-40B4-BE49-F238E27FC236}">
              <a16:creationId xmlns:a16="http://schemas.microsoft.com/office/drawing/2014/main" id="{00000000-0008-0000-0200-00003B360100}"/>
            </a:ext>
          </a:extLst>
        </xdr:cNvPr>
        <xdr:cNvGrpSpPr>
          <a:grpSpLocks/>
        </xdr:cNvGrpSpPr>
      </xdr:nvGrpSpPr>
      <xdr:grpSpPr bwMode="auto">
        <a:xfrm rot="-5400000">
          <a:off x="409575" y="16154400"/>
          <a:ext cx="638175" cy="180975"/>
          <a:chOff x="3995527" y="17396791"/>
          <a:chExt cx="526777" cy="318046"/>
        </a:xfrm>
      </xdr:grpSpPr>
      <xdr:cxnSp macro="">
        <xdr:nvCxnSpPr>
          <xdr:cNvPr id="79446" name="直線コネクタ 1023">
            <a:extLst>
              <a:ext uri="{FF2B5EF4-FFF2-40B4-BE49-F238E27FC236}">
                <a16:creationId xmlns:a16="http://schemas.microsoft.com/office/drawing/2014/main" id="{00000000-0008-0000-0200-000056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47" name="直線コネクタ 1024">
            <a:extLst>
              <a:ext uri="{FF2B5EF4-FFF2-40B4-BE49-F238E27FC236}">
                <a16:creationId xmlns:a16="http://schemas.microsoft.com/office/drawing/2014/main" id="{00000000-0008-0000-0200-000057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48" name="直線矢印コネクタ 1025">
            <a:extLst>
              <a:ext uri="{FF2B5EF4-FFF2-40B4-BE49-F238E27FC236}">
                <a16:creationId xmlns:a16="http://schemas.microsoft.com/office/drawing/2014/main" id="{00000000-0008-0000-0200-000058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</xdr:col>
      <xdr:colOff>106024</xdr:colOff>
      <xdr:row>69</xdr:row>
      <xdr:rowOff>217420</xdr:rowOff>
    </xdr:from>
    <xdr:to>
      <xdr:col>2</xdr:col>
      <xdr:colOff>126728</xdr:colOff>
      <xdr:row>75</xdr:row>
      <xdr:rowOff>147846</xdr:rowOff>
    </xdr:to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/>
      </xdr:nvSpPr>
      <xdr:spPr>
        <a:xfrm rot="16200000">
          <a:off x="22576" y="15950443"/>
          <a:ext cx="1016276" cy="296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有効深さｈ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86144</xdr:colOff>
      <xdr:row>60</xdr:row>
      <xdr:rowOff>83654</xdr:rowOff>
    </xdr:from>
    <xdr:to>
      <xdr:col>20</xdr:col>
      <xdr:colOff>49699</xdr:colOff>
      <xdr:row>61</xdr:row>
      <xdr:rowOff>139975</xdr:rowOff>
    </xdr:to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/>
      </xdr:nvSpPr>
      <xdr:spPr>
        <a:xfrm>
          <a:off x="3953294" y="13399604"/>
          <a:ext cx="1620905" cy="2849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ますの幅Ｂ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247650</xdr:colOff>
      <xdr:row>70</xdr:row>
      <xdr:rowOff>95250</xdr:rowOff>
    </xdr:from>
    <xdr:to>
      <xdr:col>8</xdr:col>
      <xdr:colOff>85725</xdr:colOff>
      <xdr:row>76</xdr:row>
      <xdr:rowOff>104775</xdr:rowOff>
    </xdr:to>
    <xdr:grpSp>
      <xdr:nvGrpSpPr>
        <xdr:cNvPr id="79422" name="グループ化 1037">
          <a:extLst>
            <a:ext uri="{FF2B5EF4-FFF2-40B4-BE49-F238E27FC236}">
              <a16:creationId xmlns:a16="http://schemas.microsoft.com/office/drawing/2014/main" id="{00000000-0008-0000-0200-00003E360100}"/>
            </a:ext>
          </a:extLst>
        </xdr:cNvPr>
        <xdr:cNvGrpSpPr>
          <a:grpSpLocks/>
        </xdr:cNvGrpSpPr>
      </xdr:nvGrpSpPr>
      <xdr:grpSpPr bwMode="auto">
        <a:xfrm rot="5400000">
          <a:off x="1719262" y="16387763"/>
          <a:ext cx="1038225" cy="114300"/>
          <a:chOff x="3995527" y="17396791"/>
          <a:chExt cx="526777" cy="318046"/>
        </a:xfrm>
      </xdr:grpSpPr>
      <xdr:cxnSp macro="">
        <xdr:nvCxnSpPr>
          <xdr:cNvPr id="79443" name="直線コネクタ 1038">
            <a:extLst>
              <a:ext uri="{FF2B5EF4-FFF2-40B4-BE49-F238E27FC236}">
                <a16:creationId xmlns:a16="http://schemas.microsoft.com/office/drawing/2014/main" id="{00000000-0008-0000-0200-000053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44" name="直線コネクタ 1039">
            <a:extLst>
              <a:ext uri="{FF2B5EF4-FFF2-40B4-BE49-F238E27FC236}">
                <a16:creationId xmlns:a16="http://schemas.microsoft.com/office/drawing/2014/main" id="{00000000-0008-0000-0200-000054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45" name="直線矢印コネクタ 1040">
            <a:extLst>
              <a:ext uri="{FF2B5EF4-FFF2-40B4-BE49-F238E27FC236}">
                <a16:creationId xmlns:a16="http://schemas.microsoft.com/office/drawing/2014/main" id="{00000000-0008-0000-0200-000055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103122</xdr:colOff>
      <xdr:row>69</xdr:row>
      <xdr:rowOff>227773</xdr:rowOff>
    </xdr:from>
    <xdr:to>
      <xdr:col>8</xdr:col>
      <xdr:colOff>98979</xdr:colOff>
      <xdr:row>76</xdr:row>
      <xdr:rowOff>149915</xdr:rowOff>
    </xdr:to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/>
      </xdr:nvSpPr>
      <xdr:spPr>
        <a:xfrm rot="16200000">
          <a:off x="1583017" y="16054803"/>
          <a:ext cx="1179442" cy="27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ﾄﾚﾝﾁ高さＨ</a:t>
          </a:r>
        </a:p>
      </xdr:txBody>
    </xdr:sp>
    <xdr:clientData/>
  </xdr:twoCellAnchor>
  <xdr:twoCellAnchor>
    <xdr:from>
      <xdr:col>9</xdr:col>
      <xdr:colOff>28575</xdr:colOff>
      <xdr:row>64</xdr:row>
      <xdr:rowOff>114300</xdr:rowOff>
    </xdr:from>
    <xdr:to>
      <xdr:col>9</xdr:col>
      <xdr:colOff>28575</xdr:colOff>
      <xdr:row>65</xdr:row>
      <xdr:rowOff>85725</xdr:rowOff>
    </xdr:to>
    <xdr:cxnSp macro="">
      <xdr:nvCxnSpPr>
        <xdr:cNvPr id="79424" name="直線矢印コネクタ 1042">
          <a:extLst>
            <a:ext uri="{FF2B5EF4-FFF2-40B4-BE49-F238E27FC236}">
              <a16:creationId xmlns:a16="http://schemas.microsoft.com/office/drawing/2014/main" id="{00000000-0008-0000-0200-000040360100}"/>
            </a:ext>
          </a:extLst>
        </xdr:cNvPr>
        <xdr:cNvCxnSpPr>
          <a:cxnSpLocks noChangeShapeType="1"/>
        </xdr:cNvCxnSpPr>
      </xdr:nvCxnSpPr>
      <xdr:spPr bwMode="auto">
        <a:xfrm flipV="1">
          <a:off x="2514600" y="14344650"/>
          <a:ext cx="0" cy="2000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sm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264638</xdr:colOff>
      <xdr:row>64</xdr:row>
      <xdr:rowOff>89448</xdr:rowOff>
    </xdr:from>
    <xdr:to>
      <xdr:col>14</xdr:col>
      <xdr:colOff>225295</xdr:colOff>
      <xdr:row>65</xdr:row>
      <xdr:rowOff>145769</xdr:rowOff>
    </xdr:to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/>
      </xdr:nvSpPr>
      <xdr:spPr>
        <a:xfrm>
          <a:off x="2474438" y="14529348"/>
          <a:ext cx="1618007" cy="2849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有孔管の径ｄ</a:t>
          </a:r>
        </a:p>
      </xdr:txBody>
    </xdr:sp>
    <xdr:clientData/>
  </xdr:twoCellAnchor>
  <xdr:twoCellAnchor>
    <xdr:from>
      <xdr:col>19</xdr:col>
      <xdr:colOff>228600</xdr:colOff>
      <xdr:row>76</xdr:row>
      <xdr:rowOff>142875</xdr:rowOff>
    </xdr:from>
    <xdr:to>
      <xdr:col>22</xdr:col>
      <xdr:colOff>209550</xdr:colOff>
      <xdr:row>78</xdr:row>
      <xdr:rowOff>104775</xdr:rowOff>
    </xdr:to>
    <xdr:grpSp>
      <xdr:nvGrpSpPr>
        <xdr:cNvPr id="79426" name="グループ化 1046">
          <a:extLst>
            <a:ext uri="{FF2B5EF4-FFF2-40B4-BE49-F238E27FC236}">
              <a16:creationId xmlns:a16="http://schemas.microsoft.com/office/drawing/2014/main" id="{00000000-0008-0000-0200-000042360100}"/>
            </a:ext>
          </a:extLst>
        </xdr:cNvPr>
        <xdr:cNvGrpSpPr>
          <a:grpSpLocks/>
        </xdr:cNvGrpSpPr>
      </xdr:nvGrpSpPr>
      <xdr:grpSpPr bwMode="auto">
        <a:xfrm rot="10800000">
          <a:off x="5476875" y="17002125"/>
          <a:ext cx="809625" cy="304800"/>
          <a:chOff x="3995527" y="17396791"/>
          <a:chExt cx="526777" cy="318046"/>
        </a:xfrm>
      </xdr:grpSpPr>
      <xdr:cxnSp macro="">
        <xdr:nvCxnSpPr>
          <xdr:cNvPr id="79440" name="直線コネクタ 1047">
            <a:extLst>
              <a:ext uri="{FF2B5EF4-FFF2-40B4-BE49-F238E27FC236}">
                <a16:creationId xmlns:a16="http://schemas.microsoft.com/office/drawing/2014/main" id="{00000000-0008-0000-0200-000050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41" name="直線コネクタ 1048">
            <a:extLst>
              <a:ext uri="{FF2B5EF4-FFF2-40B4-BE49-F238E27FC236}">
                <a16:creationId xmlns:a16="http://schemas.microsoft.com/office/drawing/2014/main" id="{00000000-0008-0000-0200-000051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42" name="直線矢印コネクタ 1049">
            <a:extLst>
              <a:ext uri="{FF2B5EF4-FFF2-40B4-BE49-F238E27FC236}">
                <a16:creationId xmlns:a16="http://schemas.microsoft.com/office/drawing/2014/main" id="{00000000-0008-0000-0200-000052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19</xdr:col>
      <xdr:colOff>241857</xdr:colOff>
      <xdr:row>77</xdr:row>
      <xdr:rowOff>28162</xdr:rowOff>
    </xdr:from>
    <xdr:to>
      <xdr:col>23</xdr:col>
      <xdr:colOff>16566</xdr:colOff>
      <xdr:row>78</xdr:row>
      <xdr:rowOff>144118</xdr:rowOff>
    </xdr:to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/>
      </xdr:nvSpPr>
      <xdr:spPr>
        <a:xfrm>
          <a:off x="5490132" y="17039812"/>
          <a:ext cx="879609" cy="287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ﾄﾚﾝﾁの幅Ｂ</a:t>
          </a:r>
        </a:p>
      </xdr:txBody>
    </xdr:sp>
    <xdr:clientData/>
  </xdr:twoCellAnchor>
  <xdr:twoCellAnchor>
    <xdr:from>
      <xdr:col>22</xdr:col>
      <xdr:colOff>266700</xdr:colOff>
      <xdr:row>70</xdr:row>
      <xdr:rowOff>57150</xdr:rowOff>
    </xdr:from>
    <xdr:to>
      <xdr:col>23</xdr:col>
      <xdr:colOff>400050</xdr:colOff>
      <xdr:row>76</xdr:row>
      <xdr:rowOff>85725</xdr:rowOff>
    </xdr:to>
    <xdr:grpSp>
      <xdr:nvGrpSpPr>
        <xdr:cNvPr id="79428" name="グループ化 1052">
          <a:extLst>
            <a:ext uri="{FF2B5EF4-FFF2-40B4-BE49-F238E27FC236}">
              <a16:creationId xmlns:a16="http://schemas.microsoft.com/office/drawing/2014/main" id="{00000000-0008-0000-0200-000044360100}"/>
            </a:ext>
          </a:extLst>
        </xdr:cNvPr>
        <xdr:cNvGrpSpPr>
          <a:grpSpLocks/>
        </xdr:cNvGrpSpPr>
      </xdr:nvGrpSpPr>
      <xdr:grpSpPr bwMode="auto">
        <a:xfrm rot="5400000">
          <a:off x="6019800" y="16211550"/>
          <a:ext cx="1057275" cy="409575"/>
          <a:chOff x="3995527" y="17396791"/>
          <a:chExt cx="526777" cy="318046"/>
        </a:xfrm>
      </xdr:grpSpPr>
      <xdr:cxnSp macro="">
        <xdr:nvCxnSpPr>
          <xdr:cNvPr id="79437" name="直線コネクタ 1053">
            <a:extLst>
              <a:ext uri="{FF2B5EF4-FFF2-40B4-BE49-F238E27FC236}">
                <a16:creationId xmlns:a16="http://schemas.microsoft.com/office/drawing/2014/main" id="{00000000-0008-0000-0200-00004D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38" name="直線コネクタ 1054">
            <a:extLst>
              <a:ext uri="{FF2B5EF4-FFF2-40B4-BE49-F238E27FC236}">
                <a16:creationId xmlns:a16="http://schemas.microsoft.com/office/drawing/2014/main" id="{00000000-0008-0000-0200-00004E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39" name="直線矢印コネクタ 1055">
            <a:extLst>
              <a:ext uri="{FF2B5EF4-FFF2-40B4-BE49-F238E27FC236}">
                <a16:creationId xmlns:a16="http://schemas.microsoft.com/office/drawing/2014/main" id="{00000000-0008-0000-0200-00004F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23</xdr:col>
      <xdr:colOff>143294</xdr:colOff>
      <xdr:row>69</xdr:row>
      <xdr:rowOff>34785</xdr:rowOff>
    </xdr:from>
    <xdr:to>
      <xdr:col>23</xdr:col>
      <xdr:colOff>412477</xdr:colOff>
      <xdr:row>75</xdr:row>
      <xdr:rowOff>128377</xdr:rowOff>
    </xdr:to>
    <xdr:sp macro="" textlink="">
      <xdr:nvSpPr>
        <xdr:cNvPr id="342" name="テキスト ボックス 34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/>
      </xdr:nvSpPr>
      <xdr:spPr>
        <a:xfrm rot="16200000">
          <a:off x="6041340" y="16072814"/>
          <a:ext cx="1179442" cy="269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ﾄﾚﾝﾁ高さＨ</a:t>
          </a:r>
        </a:p>
      </xdr:txBody>
    </xdr:sp>
    <xdr:clientData/>
  </xdr:twoCellAnchor>
  <xdr:twoCellAnchor>
    <xdr:from>
      <xdr:col>4</xdr:col>
      <xdr:colOff>76200</xdr:colOff>
      <xdr:row>77</xdr:row>
      <xdr:rowOff>9524</xdr:rowOff>
    </xdr:from>
    <xdr:to>
      <xdr:col>15</xdr:col>
      <xdr:colOff>28575</xdr:colOff>
      <xdr:row>78</xdr:row>
      <xdr:rowOff>152399</xdr:rowOff>
    </xdr:to>
    <xdr:grpSp>
      <xdr:nvGrpSpPr>
        <xdr:cNvPr id="79430" name="グループ化 1057">
          <a:extLst>
            <a:ext uri="{FF2B5EF4-FFF2-40B4-BE49-F238E27FC236}">
              <a16:creationId xmlns:a16="http://schemas.microsoft.com/office/drawing/2014/main" id="{00000000-0008-0000-0200-000046360100}"/>
            </a:ext>
          </a:extLst>
        </xdr:cNvPr>
        <xdr:cNvGrpSpPr>
          <a:grpSpLocks/>
        </xdr:cNvGrpSpPr>
      </xdr:nvGrpSpPr>
      <xdr:grpSpPr bwMode="auto">
        <a:xfrm rot="10800000">
          <a:off x="1181100" y="17040224"/>
          <a:ext cx="2990850" cy="314325"/>
          <a:chOff x="3995527" y="17396791"/>
          <a:chExt cx="526777" cy="318046"/>
        </a:xfrm>
      </xdr:grpSpPr>
      <xdr:cxnSp macro="">
        <xdr:nvCxnSpPr>
          <xdr:cNvPr id="79434" name="直線コネクタ 1058">
            <a:extLst>
              <a:ext uri="{FF2B5EF4-FFF2-40B4-BE49-F238E27FC236}">
                <a16:creationId xmlns:a16="http://schemas.microsoft.com/office/drawing/2014/main" id="{00000000-0008-0000-0200-00004A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35" name="直線コネクタ 1059">
            <a:extLst>
              <a:ext uri="{FF2B5EF4-FFF2-40B4-BE49-F238E27FC236}">
                <a16:creationId xmlns:a16="http://schemas.microsoft.com/office/drawing/2014/main" id="{00000000-0008-0000-0200-00004B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436" name="直線矢印コネクタ 1060">
            <a:extLst>
              <a:ext uri="{FF2B5EF4-FFF2-40B4-BE49-F238E27FC236}">
                <a16:creationId xmlns:a16="http://schemas.microsoft.com/office/drawing/2014/main" id="{00000000-0008-0000-0200-00004C3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130867</xdr:colOff>
      <xdr:row>77</xdr:row>
      <xdr:rowOff>82826</xdr:rowOff>
    </xdr:from>
    <xdr:to>
      <xdr:col>13</xdr:col>
      <xdr:colOff>94423</xdr:colOff>
      <xdr:row>79</xdr:row>
      <xdr:rowOff>27332</xdr:rowOff>
    </xdr:to>
    <xdr:sp macro="" textlink="">
      <xdr:nvSpPr>
        <xdr:cNvPr id="347" name="テキスト ボックス 34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/>
      </xdr:nvSpPr>
      <xdr:spPr>
        <a:xfrm>
          <a:off x="2064442" y="17094476"/>
          <a:ext cx="1620906" cy="287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トレンチ必要延長Ｌ</a:t>
          </a:r>
        </a:p>
      </xdr:txBody>
    </xdr:sp>
    <xdr:clientData/>
  </xdr:twoCellAnchor>
  <xdr:twoCellAnchor>
    <xdr:from>
      <xdr:col>3</xdr:col>
      <xdr:colOff>95250</xdr:colOff>
      <xdr:row>61</xdr:row>
      <xdr:rowOff>85725</xdr:rowOff>
    </xdr:from>
    <xdr:to>
      <xdr:col>3</xdr:col>
      <xdr:colOff>95250</xdr:colOff>
      <xdr:row>64</xdr:row>
      <xdr:rowOff>66675</xdr:rowOff>
    </xdr:to>
    <xdr:cxnSp macro="">
      <xdr:nvCxnSpPr>
        <xdr:cNvPr id="79432" name="直線コネクタ 996">
          <a:extLst>
            <a:ext uri="{FF2B5EF4-FFF2-40B4-BE49-F238E27FC236}">
              <a16:creationId xmlns:a16="http://schemas.microsoft.com/office/drawing/2014/main" id="{00000000-0008-0000-0200-000048360100}"/>
            </a:ext>
          </a:extLst>
        </xdr:cNvPr>
        <xdr:cNvCxnSpPr>
          <a:cxnSpLocks noChangeShapeType="1"/>
        </xdr:cNvCxnSpPr>
      </xdr:nvCxnSpPr>
      <xdr:spPr bwMode="auto">
        <a:xfrm>
          <a:off x="923925" y="13630275"/>
          <a:ext cx="0" cy="6667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9525</xdr:colOff>
      <xdr:row>61</xdr:row>
      <xdr:rowOff>95250</xdr:rowOff>
    </xdr:from>
    <xdr:to>
      <xdr:col>16</xdr:col>
      <xdr:colOff>9525</xdr:colOff>
      <xdr:row>64</xdr:row>
      <xdr:rowOff>95250</xdr:rowOff>
    </xdr:to>
    <xdr:cxnSp macro="">
      <xdr:nvCxnSpPr>
        <xdr:cNvPr id="79433" name="直線コネクタ 998">
          <a:extLst>
            <a:ext uri="{FF2B5EF4-FFF2-40B4-BE49-F238E27FC236}">
              <a16:creationId xmlns:a16="http://schemas.microsoft.com/office/drawing/2014/main" id="{00000000-0008-0000-0200-000049360100}"/>
            </a:ext>
          </a:extLst>
        </xdr:cNvPr>
        <xdr:cNvCxnSpPr>
          <a:cxnSpLocks noChangeShapeType="1"/>
        </xdr:cNvCxnSpPr>
      </xdr:nvCxnSpPr>
      <xdr:spPr bwMode="auto">
        <a:xfrm>
          <a:off x="4429125" y="13639800"/>
          <a:ext cx="0" cy="685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133769</xdr:colOff>
      <xdr:row>60</xdr:row>
      <xdr:rowOff>83654</xdr:rowOff>
    </xdr:from>
    <xdr:to>
      <xdr:col>8</xdr:col>
      <xdr:colOff>97324</xdr:colOff>
      <xdr:row>61</xdr:row>
      <xdr:rowOff>139975</xdr:rowOff>
    </xdr:to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 txBox="1"/>
      </xdr:nvSpPr>
      <xdr:spPr>
        <a:xfrm>
          <a:off x="686219" y="13399604"/>
          <a:ext cx="1620905" cy="2849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ますの幅Ｂ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70</xdr:row>
      <xdr:rowOff>9526</xdr:rowOff>
    </xdr:from>
    <xdr:to>
      <xdr:col>12</xdr:col>
      <xdr:colOff>28575</xdr:colOff>
      <xdr:row>71</xdr:row>
      <xdr:rowOff>0</xdr:rowOff>
    </xdr:to>
    <xdr:sp macro="" textlink="">
      <xdr:nvSpPr>
        <xdr:cNvPr id="83242" name="Rectangle 24">
          <a:extLst>
            <a:ext uri="{FF2B5EF4-FFF2-40B4-BE49-F238E27FC236}">
              <a16:creationId xmlns:a16="http://schemas.microsoft.com/office/drawing/2014/main" id="{00000000-0008-0000-0400-00002A450100}"/>
            </a:ext>
          </a:extLst>
        </xdr:cNvPr>
        <xdr:cNvSpPr>
          <a:spLocks noChangeArrowheads="1"/>
        </xdr:cNvSpPr>
      </xdr:nvSpPr>
      <xdr:spPr bwMode="auto">
        <a:xfrm>
          <a:off x="2533650" y="16278226"/>
          <a:ext cx="809625" cy="228600"/>
        </a:xfrm>
        <a:prstGeom prst="rect">
          <a:avLst/>
        </a:prstGeom>
        <a:noFill/>
        <a:ln w="349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219075</xdr:rowOff>
    </xdr:from>
    <xdr:to>
      <xdr:col>14</xdr:col>
      <xdr:colOff>0</xdr:colOff>
      <xdr:row>9</xdr:row>
      <xdr:rowOff>9525</xdr:rowOff>
    </xdr:to>
    <xdr:sp macro="" textlink="">
      <xdr:nvSpPr>
        <xdr:cNvPr id="83243" name="Rectangle 3">
          <a:extLst>
            <a:ext uri="{FF2B5EF4-FFF2-40B4-BE49-F238E27FC236}">
              <a16:creationId xmlns:a16="http://schemas.microsoft.com/office/drawing/2014/main" id="{00000000-0008-0000-0400-00002B450100}"/>
            </a:ext>
          </a:extLst>
        </xdr:cNvPr>
        <xdr:cNvSpPr>
          <a:spLocks noChangeArrowheads="1"/>
        </xdr:cNvSpPr>
      </xdr:nvSpPr>
      <xdr:spPr bwMode="auto">
        <a:xfrm>
          <a:off x="3038475" y="17240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</xdr:row>
      <xdr:rowOff>209550</xdr:rowOff>
    </xdr:from>
    <xdr:to>
      <xdr:col>8</xdr:col>
      <xdr:colOff>9525</xdr:colOff>
      <xdr:row>7</xdr:row>
      <xdr:rowOff>28575</xdr:rowOff>
    </xdr:to>
    <xdr:sp macro="" textlink="">
      <xdr:nvSpPr>
        <xdr:cNvPr id="83244" name="Rectangle 1">
          <a:extLst>
            <a:ext uri="{FF2B5EF4-FFF2-40B4-BE49-F238E27FC236}">
              <a16:creationId xmlns:a16="http://schemas.microsoft.com/office/drawing/2014/main" id="{00000000-0008-0000-0400-00002C450100}"/>
            </a:ext>
          </a:extLst>
        </xdr:cNvPr>
        <xdr:cNvSpPr>
          <a:spLocks noChangeArrowheads="1"/>
        </xdr:cNvSpPr>
      </xdr:nvSpPr>
      <xdr:spPr bwMode="auto">
        <a:xfrm>
          <a:off x="1390650" y="12573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209550</xdr:rowOff>
    </xdr:from>
    <xdr:to>
      <xdr:col>19</xdr:col>
      <xdr:colOff>0</xdr:colOff>
      <xdr:row>7</xdr:row>
      <xdr:rowOff>28575</xdr:rowOff>
    </xdr:to>
    <xdr:sp macro="" textlink="">
      <xdr:nvSpPr>
        <xdr:cNvPr id="83245" name="Rectangle 2">
          <a:extLst>
            <a:ext uri="{FF2B5EF4-FFF2-40B4-BE49-F238E27FC236}">
              <a16:creationId xmlns:a16="http://schemas.microsoft.com/office/drawing/2014/main" id="{00000000-0008-0000-0400-00002D450100}"/>
            </a:ext>
          </a:extLst>
        </xdr:cNvPr>
        <xdr:cNvSpPr>
          <a:spLocks noChangeArrowheads="1"/>
        </xdr:cNvSpPr>
      </xdr:nvSpPr>
      <xdr:spPr bwMode="auto">
        <a:xfrm>
          <a:off x="4419600" y="125730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7</xdr:col>
      <xdr:colOff>0</xdr:colOff>
      <xdr:row>23</xdr:row>
      <xdr:rowOff>9525</xdr:rowOff>
    </xdr:to>
    <xdr:sp macro="" textlink="">
      <xdr:nvSpPr>
        <xdr:cNvPr id="83246" name="Rectangle 5">
          <a:extLst>
            <a:ext uri="{FF2B5EF4-FFF2-40B4-BE49-F238E27FC236}">
              <a16:creationId xmlns:a16="http://schemas.microsoft.com/office/drawing/2014/main" id="{00000000-0008-0000-0400-00002E450100}"/>
            </a:ext>
          </a:extLst>
        </xdr:cNvPr>
        <xdr:cNvSpPr>
          <a:spLocks noChangeArrowheads="1"/>
        </xdr:cNvSpPr>
      </xdr:nvSpPr>
      <xdr:spPr bwMode="auto">
        <a:xfrm>
          <a:off x="1104900" y="49244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219075</xdr:rowOff>
    </xdr:from>
    <xdr:to>
      <xdr:col>15</xdr:col>
      <xdr:colOff>0</xdr:colOff>
      <xdr:row>23</xdr:row>
      <xdr:rowOff>9525</xdr:rowOff>
    </xdr:to>
    <xdr:sp macro="" textlink="">
      <xdr:nvSpPr>
        <xdr:cNvPr id="83247" name="Rectangle 6">
          <a:extLst>
            <a:ext uri="{FF2B5EF4-FFF2-40B4-BE49-F238E27FC236}">
              <a16:creationId xmlns:a16="http://schemas.microsoft.com/office/drawing/2014/main" id="{00000000-0008-0000-0400-00002F450100}"/>
            </a:ext>
          </a:extLst>
        </xdr:cNvPr>
        <xdr:cNvSpPr>
          <a:spLocks noChangeArrowheads="1"/>
        </xdr:cNvSpPr>
      </xdr:nvSpPr>
      <xdr:spPr bwMode="auto">
        <a:xfrm>
          <a:off x="3314700" y="49244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219075</xdr:rowOff>
    </xdr:from>
    <xdr:to>
      <xdr:col>17</xdr:col>
      <xdr:colOff>0</xdr:colOff>
      <xdr:row>15</xdr:row>
      <xdr:rowOff>9525</xdr:rowOff>
    </xdr:to>
    <xdr:sp macro="" textlink="">
      <xdr:nvSpPr>
        <xdr:cNvPr id="83248" name="Rectangle 7">
          <a:extLst>
            <a:ext uri="{FF2B5EF4-FFF2-40B4-BE49-F238E27FC236}">
              <a16:creationId xmlns:a16="http://schemas.microsoft.com/office/drawing/2014/main" id="{00000000-0008-0000-0400-000030450100}"/>
            </a:ext>
          </a:extLst>
        </xdr:cNvPr>
        <xdr:cNvSpPr>
          <a:spLocks noChangeArrowheads="1"/>
        </xdr:cNvSpPr>
      </xdr:nvSpPr>
      <xdr:spPr bwMode="auto">
        <a:xfrm>
          <a:off x="3867150" y="30956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266700</xdr:colOff>
      <xdr:row>11</xdr:row>
      <xdr:rowOff>219075</xdr:rowOff>
    </xdr:from>
    <xdr:to>
      <xdr:col>18</xdr:col>
      <xdr:colOff>9525</xdr:colOff>
      <xdr:row>13</xdr:row>
      <xdr:rowOff>9525</xdr:rowOff>
    </xdr:to>
    <xdr:sp macro="" textlink="">
      <xdr:nvSpPr>
        <xdr:cNvPr id="83249" name="Rectangle 8">
          <a:extLst>
            <a:ext uri="{FF2B5EF4-FFF2-40B4-BE49-F238E27FC236}">
              <a16:creationId xmlns:a16="http://schemas.microsoft.com/office/drawing/2014/main" id="{00000000-0008-0000-0400-000031450100}"/>
            </a:ext>
          </a:extLst>
        </xdr:cNvPr>
        <xdr:cNvSpPr>
          <a:spLocks noChangeArrowheads="1"/>
        </xdr:cNvSpPr>
      </xdr:nvSpPr>
      <xdr:spPr bwMode="auto">
        <a:xfrm>
          <a:off x="4686300" y="2638425"/>
          <a:ext cx="2952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219075</xdr:rowOff>
    </xdr:from>
    <xdr:to>
      <xdr:col>8</xdr:col>
      <xdr:colOff>9525</xdr:colOff>
      <xdr:row>17</xdr:row>
      <xdr:rowOff>9525</xdr:rowOff>
    </xdr:to>
    <xdr:sp macro="" textlink="">
      <xdr:nvSpPr>
        <xdr:cNvPr id="83250" name="Rectangle 9">
          <a:extLst>
            <a:ext uri="{FF2B5EF4-FFF2-40B4-BE49-F238E27FC236}">
              <a16:creationId xmlns:a16="http://schemas.microsoft.com/office/drawing/2014/main" id="{00000000-0008-0000-0400-000032450100}"/>
            </a:ext>
          </a:extLst>
        </xdr:cNvPr>
        <xdr:cNvSpPr>
          <a:spLocks noChangeArrowheads="1"/>
        </xdr:cNvSpPr>
      </xdr:nvSpPr>
      <xdr:spPr bwMode="auto">
        <a:xfrm>
          <a:off x="1381125" y="3552825"/>
          <a:ext cx="838200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219075</xdr:rowOff>
    </xdr:from>
    <xdr:to>
      <xdr:col>7</xdr:col>
      <xdr:colOff>266700</xdr:colOff>
      <xdr:row>25</xdr:row>
      <xdr:rowOff>9525</xdr:rowOff>
    </xdr:to>
    <xdr:sp macro="" textlink="">
      <xdr:nvSpPr>
        <xdr:cNvPr id="83251" name="Rectangle 11">
          <a:extLst>
            <a:ext uri="{FF2B5EF4-FFF2-40B4-BE49-F238E27FC236}">
              <a16:creationId xmlns:a16="http://schemas.microsoft.com/office/drawing/2014/main" id="{00000000-0008-0000-0400-000033450100}"/>
            </a:ext>
          </a:extLst>
        </xdr:cNvPr>
        <xdr:cNvSpPr>
          <a:spLocks noChangeArrowheads="1"/>
        </xdr:cNvSpPr>
      </xdr:nvSpPr>
      <xdr:spPr bwMode="auto">
        <a:xfrm>
          <a:off x="1381125" y="5381625"/>
          <a:ext cx="819150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23</xdr:col>
      <xdr:colOff>419100</xdr:colOff>
      <xdr:row>25</xdr:row>
      <xdr:rowOff>133350</xdr:rowOff>
    </xdr:to>
    <xdr:sp macro="" textlink="">
      <xdr:nvSpPr>
        <xdr:cNvPr id="83252" name="Rectangle 13">
          <a:extLst>
            <a:ext uri="{FF2B5EF4-FFF2-40B4-BE49-F238E27FC236}">
              <a16:creationId xmlns:a16="http://schemas.microsoft.com/office/drawing/2014/main" id="{00000000-0008-0000-0400-000034450100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6772275" cy="4972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27</xdr:row>
      <xdr:rowOff>209550</xdr:rowOff>
    </xdr:from>
    <xdr:to>
      <xdr:col>10</xdr:col>
      <xdr:colOff>9525</xdr:colOff>
      <xdr:row>29</xdr:row>
      <xdr:rowOff>28575</xdr:rowOff>
    </xdr:to>
    <xdr:sp macro="" textlink="">
      <xdr:nvSpPr>
        <xdr:cNvPr id="83253" name="Rectangle 14">
          <a:extLst>
            <a:ext uri="{FF2B5EF4-FFF2-40B4-BE49-F238E27FC236}">
              <a16:creationId xmlns:a16="http://schemas.microsoft.com/office/drawing/2014/main" id="{00000000-0008-0000-0400-000035450100}"/>
            </a:ext>
          </a:extLst>
        </xdr:cNvPr>
        <xdr:cNvSpPr>
          <a:spLocks noChangeArrowheads="1"/>
        </xdr:cNvSpPr>
      </xdr:nvSpPr>
      <xdr:spPr bwMode="auto">
        <a:xfrm>
          <a:off x="1943100" y="64198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27</xdr:row>
      <xdr:rowOff>209550</xdr:rowOff>
    </xdr:from>
    <xdr:to>
      <xdr:col>10</xdr:col>
      <xdr:colOff>9525</xdr:colOff>
      <xdr:row>29</xdr:row>
      <xdr:rowOff>28575</xdr:rowOff>
    </xdr:to>
    <xdr:sp macro="" textlink="">
      <xdr:nvSpPr>
        <xdr:cNvPr id="83254" name="Rectangle 15">
          <a:extLst>
            <a:ext uri="{FF2B5EF4-FFF2-40B4-BE49-F238E27FC236}">
              <a16:creationId xmlns:a16="http://schemas.microsoft.com/office/drawing/2014/main" id="{00000000-0008-0000-0400-000036450100}"/>
            </a:ext>
          </a:extLst>
        </xdr:cNvPr>
        <xdr:cNvSpPr>
          <a:spLocks noChangeArrowheads="1"/>
        </xdr:cNvSpPr>
      </xdr:nvSpPr>
      <xdr:spPr bwMode="auto">
        <a:xfrm>
          <a:off x="1943100" y="64198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27</xdr:row>
      <xdr:rowOff>209550</xdr:rowOff>
    </xdr:from>
    <xdr:to>
      <xdr:col>10</xdr:col>
      <xdr:colOff>9525</xdr:colOff>
      <xdr:row>29</xdr:row>
      <xdr:rowOff>28575</xdr:rowOff>
    </xdr:to>
    <xdr:sp macro="" textlink="">
      <xdr:nvSpPr>
        <xdr:cNvPr id="83255" name="Rectangle 16">
          <a:extLst>
            <a:ext uri="{FF2B5EF4-FFF2-40B4-BE49-F238E27FC236}">
              <a16:creationId xmlns:a16="http://schemas.microsoft.com/office/drawing/2014/main" id="{00000000-0008-0000-0400-000037450100}"/>
            </a:ext>
          </a:extLst>
        </xdr:cNvPr>
        <xdr:cNvSpPr>
          <a:spLocks noChangeArrowheads="1"/>
        </xdr:cNvSpPr>
      </xdr:nvSpPr>
      <xdr:spPr bwMode="auto">
        <a:xfrm>
          <a:off x="1943100" y="64198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9525</xdr:colOff>
      <xdr:row>31</xdr:row>
      <xdr:rowOff>209550</xdr:rowOff>
    </xdr:from>
    <xdr:to>
      <xdr:col>11</xdr:col>
      <xdr:colOff>9525</xdr:colOff>
      <xdr:row>33</xdr:row>
      <xdr:rowOff>28575</xdr:rowOff>
    </xdr:to>
    <xdr:sp macro="" textlink="">
      <xdr:nvSpPr>
        <xdr:cNvPr id="83256" name="Rectangle 17">
          <a:extLst>
            <a:ext uri="{FF2B5EF4-FFF2-40B4-BE49-F238E27FC236}">
              <a16:creationId xmlns:a16="http://schemas.microsoft.com/office/drawing/2014/main" id="{00000000-0008-0000-0400-000038450100}"/>
            </a:ext>
          </a:extLst>
        </xdr:cNvPr>
        <xdr:cNvSpPr>
          <a:spLocks noChangeArrowheads="1"/>
        </xdr:cNvSpPr>
      </xdr:nvSpPr>
      <xdr:spPr bwMode="auto">
        <a:xfrm>
          <a:off x="2219325" y="73342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9525</xdr:colOff>
      <xdr:row>31</xdr:row>
      <xdr:rowOff>209550</xdr:rowOff>
    </xdr:from>
    <xdr:to>
      <xdr:col>11</xdr:col>
      <xdr:colOff>9525</xdr:colOff>
      <xdr:row>33</xdr:row>
      <xdr:rowOff>28575</xdr:rowOff>
    </xdr:to>
    <xdr:sp macro="" textlink="">
      <xdr:nvSpPr>
        <xdr:cNvPr id="83257" name="Rectangle 18">
          <a:extLst>
            <a:ext uri="{FF2B5EF4-FFF2-40B4-BE49-F238E27FC236}">
              <a16:creationId xmlns:a16="http://schemas.microsoft.com/office/drawing/2014/main" id="{00000000-0008-0000-0400-000039450100}"/>
            </a:ext>
          </a:extLst>
        </xdr:cNvPr>
        <xdr:cNvSpPr>
          <a:spLocks noChangeArrowheads="1"/>
        </xdr:cNvSpPr>
      </xdr:nvSpPr>
      <xdr:spPr bwMode="auto">
        <a:xfrm>
          <a:off x="2219325" y="73342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9525</xdr:colOff>
      <xdr:row>31</xdr:row>
      <xdr:rowOff>209550</xdr:rowOff>
    </xdr:from>
    <xdr:to>
      <xdr:col>11</xdr:col>
      <xdr:colOff>9525</xdr:colOff>
      <xdr:row>33</xdr:row>
      <xdr:rowOff>28575</xdr:rowOff>
    </xdr:to>
    <xdr:sp macro="" textlink="">
      <xdr:nvSpPr>
        <xdr:cNvPr id="83258" name="Rectangle 19">
          <a:extLst>
            <a:ext uri="{FF2B5EF4-FFF2-40B4-BE49-F238E27FC236}">
              <a16:creationId xmlns:a16="http://schemas.microsoft.com/office/drawing/2014/main" id="{00000000-0008-0000-0400-00003A450100}"/>
            </a:ext>
          </a:extLst>
        </xdr:cNvPr>
        <xdr:cNvSpPr>
          <a:spLocks noChangeArrowheads="1"/>
        </xdr:cNvSpPr>
      </xdr:nvSpPr>
      <xdr:spPr bwMode="auto">
        <a:xfrm>
          <a:off x="2219325" y="73342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42</xdr:row>
      <xdr:rowOff>0</xdr:rowOff>
    </xdr:from>
    <xdr:to>
      <xdr:col>8</xdr:col>
      <xdr:colOff>9525</xdr:colOff>
      <xdr:row>43</xdr:row>
      <xdr:rowOff>28575</xdr:rowOff>
    </xdr:to>
    <xdr:sp macro="" textlink="">
      <xdr:nvSpPr>
        <xdr:cNvPr id="83259" name="Rectangle 22">
          <a:extLst>
            <a:ext uri="{FF2B5EF4-FFF2-40B4-BE49-F238E27FC236}">
              <a16:creationId xmlns:a16="http://schemas.microsoft.com/office/drawing/2014/main" id="{00000000-0008-0000-0400-00003B450100}"/>
            </a:ext>
          </a:extLst>
        </xdr:cNvPr>
        <xdr:cNvSpPr>
          <a:spLocks noChangeArrowheads="1"/>
        </xdr:cNvSpPr>
      </xdr:nvSpPr>
      <xdr:spPr bwMode="auto">
        <a:xfrm>
          <a:off x="1390650" y="9639300"/>
          <a:ext cx="82867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43</xdr:row>
      <xdr:rowOff>209550</xdr:rowOff>
    </xdr:from>
    <xdr:to>
      <xdr:col>18</xdr:col>
      <xdr:colOff>9525</xdr:colOff>
      <xdr:row>45</xdr:row>
      <xdr:rowOff>28575</xdr:rowOff>
    </xdr:to>
    <xdr:sp macro="" textlink="">
      <xdr:nvSpPr>
        <xdr:cNvPr id="83260" name="Rectangle 23">
          <a:extLst>
            <a:ext uri="{FF2B5EF4-FFF2-40B4-BE49-F238E27FC236}">
              <a16:creationId xmlns:a16="http://schemas.microsoft.com/office/drawing/2014/main" id="{00000000-0008-0000-0400-00003C450100}"/>
            </a:ext>
          </a:extLst>
        </xdr:cNvPr>
        <xdr:cNvSpPr>
          <a:spLocks noChangeArrowheads="1"/>
        </xdr:cNvSpPr>
      </xdr:nvSpPr>
      <xdr:spPr bwMode="auto">
        <a:xfrm>
          <a:off x="3876675" y="100774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43</xdr:row>
      <xdr:rowOff>209550</xdr:rowOff>
    </xdr:from>
    <xdr:to>
      <xdr:col>18</xdr:col>
      <xdr:colOff>9525</xdr:colOff>
      <xdr:row>45</xdr:row>
      <xdr:rowOff>28575</xdr:rowOff>
    </xdr:to>
    <xdr:sp macro="" textlink="">
      <xdr:nvSpPr>
        <xdr:cNvPr id="83261" name="Rectangle 24">
          <a:extLst>
            <a:ext uri="{FF2B5EF4-FFF2-40B4-BE49-F238E27FC236}">
              <a16:creationId xmlns:a16="http://schemas.microsoft.com/office/drawing/2014/main" id="{00000000-0008-0000-0400-00003D450100}"/>
            </a:ext>
          </a:extLst>
        </xdr:cNvPr>
        <xdr:cNvSpPr>
          <a:spLocks noChangeArrowheads="1"/>
        </xdr:cNvSpPr>
      </xdr:nvSpPr>
      <xdr:spPr bwMode="auto">
        <a:xfrm>
          <a:off x="3876675" y="100774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43</xdr:row>
      <xdr:rowOff>209550</xdr:rowOff>
    </xdr:from>
    <xdr:to>
      <xdr:col>18</xdr:col>
      <xdr:colOff>9525</xdr:colOff>
      <xdr:row>45</xdr:row>
      <xdr:rowOff>28575</xdr:rowOff>
    </xdr:to>
    <xdr:sp macro="" textlink="">
      <xdr:nvSpPr>
        <xdr:cNvPr id="83262" name="Rectangle 25">
          <a:extLst>
            <a:ext uri="{FF2B5EF4-FFF2-40B4-BE49-F238E27FC236}">
              <a16:creationId xmlns:a16="http://schemas.microsoft.com/office/drawing/2014/main" id="{00000000-0008-0000-0400-00003E450100}"/>
            </a:ext>
          </a:extLst>
        </xdr:cNvPr>
        <xdr:cNvSpPr>
          <a:spLocks noChangeArrowheads="1"/>
        </xdr:cNvSpPr>
      </xdr:nvSpPr>
      <xdr:spPr bwMode="auto">
        <a:xfrm>
          <a:off x="3876675" y="100774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47</xdr:row>
      <xdr:rowOff>209550</xdr:rowOff>
    </xdr:from>
    <xdr:to>
      <xdr:col>11</xdr:col>
      <xdr:colOff>0</xdr:colOff>
      <xdr:row>49</xdr:row>
      <xdr:rowOff>38100</xdr:rowOff>
    </xdr:to>
    <xdr:sp macro="" textlink="">
      <xdr:nvSpPr>
        <xdr:cNvPr id="83263" name="Rectangle 26">
          <a:extLst>
            <a:ext uri="{FF2B5EF4-FFF2-40B4-BE49-F238E27FC236}">
              <a16:creationId xmlns:a16="http://schemas.microsoft.com/office/drawing/2014/main" id="{00000000-0008-0000-0400-00003F450100}"/>
            </a:ext>
          </a:extLst>
        </xdr:cNvPr>
        <xdr:cNvSpPr>
          <a:spLocks noChangeArrowheads="1"/>
        </xdr:cNvSpPr>
      </xdr:nvSpPr>
      <xdr:spPr bwMode="auto">
        <a:xfrm>
          <a:off x="2209800" y="10991850"/>
          <a:ext cx="828675" cy="285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55</xdr:row>
      <xdr:rowOff>209550</xdr:rowOff>
    </xdr:from>
    <xdr:to>
      <xdr:col>15</xdr:col>
      <xdr:colOff>9525</xdr:colOff>
      <xdr:row>57</xdr:row>
      <xdr:rowOff>28575</xdr:rowOff>
    </xdr:to>
    <xdr:sp macro="" textlink="">
      <xdr:nvSpPr>
        <xdr:cNvPr id="83264" name="Rectangle 27">
          <a:extLst>
            <a:ext uri="{FF2B5EF4-FFF2-40B4-BE49-F238E27FC236}">
              <a16:creationId xmlns:a16="http://schemas.microsoft.com/office/drawing/2014/main" id="{00000000-0008-0000-0400-000040450100}"/>
            </a:ext>
          </a:extLst>
        </xdr:cNvPr>
        <xdr:cNvSpPr>
          <a:spLocks noChangeArrowheads="1"/>
        </xdr:cNvSpPr>
      </xdr:nvSpPr>
      <xdr:spPr bwMode="auto">
        <a:xfrm>
          <a:off x="3324225" y="128206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55</xdr:row>
      <xdr:rowOff>209550</xdr:rowOff>
    </xdr:from>
    <xdr:to>
      <xdr:col>15</xdr:col>
      <xdr:colOff>9525</xdr:colOff>
      <xdr:row>57</xdr:row>
      <xdr:rowOff>28575</xdr:rowOff>
    </xdr:to>
    <xdr:sp macro="" textlink="">
      <xdr:nvSpPr>
        <xdr:cNvPr id="83265" name="Rectangle 28">
          <a:extLst>
            <a:ext uri="{FF2B5EF4-FFF2-40B4-BE49-F238E27FC236}">
              <a16:creationId xmlns:a16="http://schemas.microsoft.com/office/drawing/2014/main" id="{00000000-0008-0000-0400-000041450100}"/>
            </a:ext>
          </a:extLst>
        </xdr:cNvPr>
        <xdr:cNvSpPr>
          <a:spLocks noChangeArrowheads="1"/>
        </xdr:cNvSpPr>
      </xdr:nvSpPr>
      <xdr:spPr bwMode="auto">
        <a:xfrm>
          <a:off x="3324225" y="128206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55</xdr:row>
      <xdr:rowOff>209550</xdr:rowOff>
    </xdr:from>
    <xdr:to>
      <xdr:col>15</xdr:col>
      <xdr:colOff>9525</xdr:colOff>
      <xdr:row>57</xdr:row>
      <xdr:rowOff>28575</xdr:rowOff>
    </xdr:to>
    <xdr:sp macro="" textlink="">
      <xdr:nvSpPr>
        <xdr:cNvPr id="83266" name="Rectangle 29">
          <a:extLst>
            <a:ext uri="{FF2B5EF4-FFF2-40B4-BE49-F238E27FC236}">
              <a16:creationId xmlns:a16="http://schemas.microsoft.com/office/drawing/2014/main" id="{00000000-0008-0000-0400-000042450100}"/>
            </a:ext>
          </a:extLst>
        </xdr:cNvPr>
        <xdr:cNvSpPr>
          <a:spLocks noChangeArrowheads="1"/>
        </xdr:cNvSpPr>
      </xdr:nvSpPr>
      <xdr:spPr bwMode="auto">
        <a:xfrm>
          <a:off x="3324225" y="128206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59</xdr:row>
      <xdr:rowOff>209550</xdr:rowOff>
    </xdr:from>
    <xdr:to>
      <xdr:col>15</xdr:col>
      <xdr:colOff>9525</xdr:colOff>
      <xdr:row>61</xdr:row>
      <xdr:rowOff>28575</xdr:rowOff>
    </xdr:to>
    <xdr:sp macro="" textlink="">
      <xdr:nvSpPr>
        <xdr:cNvPr id="83267" name="Rectangle 30">
          <a:extLst>
            <a:ext uri="{FF2B5EF4-FFF2-40B4-BE49-F238E27FC236}">
              <a16:creationId xmlns:a16="http://schemas.microsoft.com/office/drawing/2014/main" id="{00000000-0008-0000-0400-000043450100}"/>
            </a:ext>
          </a:extLst>
        </xdr:cNvPr>
        <xdr:cNvSpPr>
          <a:spLocks noChangeArrowheads="1"/>
        </xdr:cNvSpPr>
      </xdr:nvSpPr>
      <xdr:spPr bwMode="auto">
        <a:xfrm>
          <a:off x="3324225" y="137350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59</xdr:row>
      <xdr:rowOff>209550</xdr:rowOff>
    </xdr:from>
    <xdr:to>
      <xdr:col>15</xdr:col>
      <xdr:colOff>9525</xdr:colOff>
      <xdr:row>61</xdr:row>
      <xdr:rowOff>28575</xdr:rowOff>
    </xdr:to>
    <xdr:sp macro="" textlink="">
      <xdr:nvSpPr>
        <xdr:cNvPr id="83268" name="Rectangle 31">
          <a:extLst>
            <a:ext uri="{FF2B5EF4-FFF2-40B4-BE49-F238E27FC236}">
              <a16:creationId xmlns:a16="http://schemas.microsoft.com/office/drawing/2014/main" id="{00000000-0008-0000-0400-000044450100}"/>
            </a:ext>
          </a:extLst>
        </xdr:cNvPr>
        <xdr:cNvSpPr>
          <a:spLocks noChangeArrowheads="1"/>
        </xdr:cNvSpPr>
      </xdr:nvSpPr>
      <xdr:spPr bwMode="auto">
        <a:xfrm>
          <a:off x="3324225" y="137350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59</xdr:row>
      <xdr:rowOff>209550</xdr:rowOff>
    </xdr:from>
    <xdr:to>
      <xdr:col>15</xdr:col>
      <xdr:colOff>9525</xdr:colOff>
      <xdr:row>61</xdr:row>
      <xdr:rowOff>28575</xdr:rowOff>
    </xdr:to>
    <xdr:sp macro="" textlink="">
      <xdr:nvSpPr>
        <xdr:cNvPr id="83269" name="Rectangle 32">
          <a:extLst>
            <a:ext uri="{FF2B5EF4-FFF2-40B4-BE49-F238E27FC236}">
              <a16:creationId xmlns:a16="http://schemas.microsoft.com/office/drawing/2014/main" id="{00000000-0008-0000-0400-000045450100}"/>
            </a:ext>
          </a:extLst>
        </xdr:cNvPr>
        <xdr:cNvSpPr>
          <a:spLocks noChangeArrowheads="1"/>
        </xdr:cNvSpPr>
      </xdr:nvSpPr>
      <xdr:spPr bwMode="auto">
        <a:xfrm>
          <a:off x="3324225" y="137350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61</xdr:row>
      <xdr:rowOff>209550</xdr:rowOff>
    </xdr:from>
    <xdr:to>
      <xdr:col>8</xdr:col>
      <xdr:colOff>9525</xdr:colOff>
      <xdr:row>63</xdr:row>
      <xdr:rowOff>28575</xdr:rowOff>
    </xdr:to>
    <xdr:sp macro="" textlink="">
      <xdr:nvSpPr>
        <xdr:cNvPr id="83270" name="Rectangle 33">
          <a:extLst>
            <a:ext uri="{FF2B5EF4-FFF2-40B4-BE49-F238E27FC236}">
              <a16:creationId xmlns:a16="http://schemas.microsoft.com/office/drawing/2014/main" id="{00000000-0008-0000-0400-000046450100}"/>
            </a:ext>
          </a:extLst>
        </xdr:cNvPr>
        <xdr:cNvSpPr>
          <a:spLocks noChangeArrowheads="1"/>
        </xdr:cNvSpPr>
      </xdr:nvSpPr>
      <xdr:spPr bwMode="auto">
        <a:xfrm>
          <a:off x="1390650" y="141922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61</xdr:row>
      <xdr:rowOff>209550</xdr:rowOff>
    </xdr:from>
    <xdr:to>
      <xdr:col>8</xdr:col>
      <xdr:colOff>9525</xdr:colOff>
      <xdr:row>63</xdr:row>
      <xdr:rowOff>28575</xdr:rowOff>
    </xdr:to>
    <xdr:sp macro="" textlink="">
      <xdr:nvSpPr>
        <xdr:cNvPr id="83271" name="Rectangle 34">
          <a:extLst>
            <a:ext uri="{FF2B5EF4-FFF2-40B4-BE49-F238E27FC236}">
              <a16:creationId xmlns:a16="http://schemas.microsoft.com/office/drawing/2014/main" id="{00000000-0008-0000-0400-000047450100}"/>
            </a:ext>
          </a:extLst>
        </xdr:cNvPr>
        <xdr:cNvSpPr>
          <a:spLocks noChangeArrowheads="1"/>
        </xdr:cNvSpPr>
      </xdr:nvSpPr>
      <xdr:spPr bwMode="auto">
        <a:xfrm>
          <a:off x="1390650" y="141922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61</xdr:row>
      <xdr:rowOff>209550</xdr:rowOff>
    </xdr:from>
    <xdr:to>
      <xdr:col>8</xdr:col>
      <xdr:colOff>9525</xdr:colOff>
      <xdr:row>63</xdr:row>
      <xdr:rowOff>28575</xdr:rowOff>
    </xdr:to>
    <xdr:sp macro="" textlink="">
      <xdr:nvSpPr>
        <xdr:cNvPr id="83272" name="Rectangle 35">
          <a:extLst>
            <a:ext uri="{FF2B5EF4-FFF2-40B4-BE49-F238E27FC236}">
              <a16:creationId xmlns:a16="http://schemas.microsoft.com/office/drawing/2014/main" id="{00000000-0008-0000-0400-000048450100}"/>
            </a:ext>
          </a:extLst>
        </xdr:cNvPr>
        <xdr:cNvSpPr>
          <a:spLocks noChangeArrowheads="1"/>
        </xdr:cNvSpPr>
      </xdr:nvSpPr>
      <xdr:spPr bwMode="auto">
        <a:xfrm>
          <a:off x="1390650" y="141922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63</xdr:row>
      <xdr:rowOff>209550</xdr:rowOff>
    </xdr:from>
    <xdr:to>
      <xdr:col>13</xdr:col>
      <xdr:colOff>9525</xdr:colOff>
      <xdr:row>65</xdr:row>
      <xdr:rowOff>28575</xdr:rowOff>
    </xdr:to>
    <xdr:sp macro="" textlink="">
      <xdr:nvSpPr>
        <xdr:cNvPr id="83273" name="Rectangle 36">
          <a:extLst>
            <a:ext uri="{FF2B5EF4-FFF2-40B4-BE49-F238E27FC236}">
              <a16:creationId xmlns:a16="http://schemas.microsoft.com/office/drawing/2014/main" id="{00000000-0008-0000-0400-000049450100}"/>
            </a:ext>
          </a:extLst>
        </xdr:cNvPr>
        <xdr:cNvSpPr>
          <a:spLocks noChangeArrowheads="1"/>
        </xdr:cNvSpPr>
      </xdr:nvSpPr>
      <xdr:spPr bwMode="auto">
        <a:xfrm>
          <a:off x="2771775" y="146494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63</xdr:row>
      <xdr:rowOff>209550</xdr:rowOff>
    </xdr:from>
    <xdr:to>
      <xdr:col>13</xdr:col>
      <xdr:colOff>9525</xdr:colOff>
      <xdr:row>65</xdr:row>
      <xdr:rowOff>28575</xdr:rowOff>
    </xdr:to>
    <xdr:sp macro="" textlink="">
      <xdr:nvSpPr>
        <xdr:cNvPr id="83274" name="Rectangle 37">
          <a:extLst>
            <a:ext uri="{FF2B5EF4-FFF2-40B4-BE49-F238E27FC236}">
              <a16:creationId xmlns:a16="http://schemas.microsoft.com/office/drawing/2014/main" id="{00000000-0008-0000-0400-00004A450100}"/>
            </a:ext>
          </a:extLst>
        </xdr:cNvPr>
        <xdr:cNvSpPr>
          <a:spLocks noChangeArrowheads="1"/>
        </xdr:cNvSpPr>
      </xdr:nvSpPr>
      <xdr:spPr bwMode="auto">
        <a:xfrm>
          <a:off x="2771775" y="146494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63</xdr:row>
      <xdr:rowOff>209550</xdr:rowOff>
    </xdr:from>
    <xdr:to>
      <xdr:col>13</xdr:col>
      <xdr:colOff>9525</xdr:colOff>
      <xdr:row>65</xdr:row>
      <xdr:rowOff>28575</xdr:rowOff>
    </xdr:to>
    <xdr:sp macro="" textlink="">
      <xdr:nvSpPr>
        <xdr:cNvPr id="83275" name="Rectangle 38">
          <a:extLst>
            <a:ext uri="{FF2B5EF4-FFF2-40B4-BE49-F238E27FC236}">
              <a16:creationId xmlns:a16="http://schemas.microsoft.com/office/drawing/2014/main" id="{00000000-0008-0000-0400-00004B450100}"/>
            </a:ext>
          </a:extLst>
        </xdr:cNvPr>
        <xdr:cNvSpPr>
          <a:spLocks noChangeArrowheads="1"/>
        </xdr:cNvSpPr>
      </xdr:nvSpPr>
      <xdr:spPr bwMode="auto">
        <a:xfrm>
          <a:off x="2771775" y="146494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65</xdr:row>
      <xdr:rowOff>209550</xdr:rowOff>
    </xdr:from>
    <xdr:to>
      <xdr:col>12</xdr:col>
      <xdr:colOff>9525</xdr:colOff>
      <xdr:row>67</xdr:row>
      <xdr:rowOff>28575</xdr:rowOff>
    </xdr:to>
    <xdr:sp macro="" textlink="">
      <xdr:nvSpPr>
        <xdr:cNvPr id="83276" name="Rectangle 39">
          <a:extLst>
            <a:ext uri="{FF2B5EF4-FFF2-40B4-BE49-F238E27FC236}">
              <a16:creationId xmlns:a16="http://schemas.microsoft.com/office/drawing/2014/main" id="{00000000-0008-0000-0400-00004C450100}"/>
            </a:ext>
          </a:extLst>
        </xdr:cNvPr>
        <xdr:cNvSpPr>
          <a:spLocks noChangeArrowheads="1"/>
        </xdr:cNvSpPr>
      </xdr:nvSpPr>
      <xdr:spPr bwMode="auto">
        <a:xfrm>
          <a:off x="2495550" y="151066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65</xdr:row>
      <xdr:rowOff>209550</xdr:rowOff>
    </xdr:from>
    <xdr:to>
      <xdr:col>12</xdr:col>
      <xdr:colOff>9525</xdr:colOff>
      <xdr:row>67</xdr:row>
      <xdr:rowOff>28575</xdr:rowOff>
    </xdr:to>
    <xdr:sp macro="" textlink="">
      <xdr:nvSpPr>
        <xdr:cNvPr id="83277" name="Rectangle 40">
          <a:extLst>
            <a:ext uri="{FF2B5EF4-FFF2-40B4-BE49-F238E27FC236}">
              <a16:creationId xmlns:a16="http://schemas.microsoft.com/office/drawing/2014/main" id="{00000000-0008-0000-0400-00004D450100}"/>
            </a:ext>
          </a:extLst>
        </xdr:cNvPr>
        <xdr:cNvSpPr>
          <a:spLocks noChangeArrowheads="1"/>
        </xdr:cNvSpPr>
      </xdr:nvSpPr>
      <xdr:spPr bwMode="auto">
        <a:xfrm>
          <a:off x="2495550" y="151066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65</xdr:row>
      <xdr:rowOff>209550</xdr:rowOff>
    </xdr:from>
    <xdr:to>
      <xdr:col>12</xdr:col>
      <xdr:colOff>9525</xdr:colOff>
      <xdr:row>67</xdr:row>
      <xdr:rowOff>28575</xdr:rowOff>
    </xdr:to>
    <xdr:sp macro="" textlink="">
      <xdr:nvSpPr>
        <xdr:cNvPr id="83278" name="Rectangle 41">
          <a:extLst>
            <a:ext uri="{FF2B5EF4-FFF2-40B4-BE49-F238E27FC236}">
              <a16:creationId xmlns:a16="http://schemas.microsoft.com/office/drawing/2014/main" id="{00000000-0008-0000-0400-00004E450100}"/>
            </a:ext>
          </a:extLst>
        </xdr:cNvPr>
        <xdr:cNvSpPr>
          <a:spLocks noChangeArrowheads="1"/>
        </xdr:cNvSpPr>
      </xdr:nvSpPr>
      <xdr:spPr bwMode="auto">
        <a:xfrm>
          <a:off x="2495550" y="151066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266700</xdr:colOff>
      <xdr:row>49</xdr:row>
      <xdr:rowOff>219075</xdr:rowOff>
    </xdr:from>
    <xdr:to>
      <xdr:col>15</xdr:col>
      <xdr:colOff>0</xdr:colOff>
      <xdr:row>51</xdr:row>
      <xdr:rowOff>9525</xdr:rowOff>
    </xdr:to>
    <xdr:sp macro="" textlink="">
      <xdr:nvSpPr>
        <xdr:cNvPr id="83279" name="Rectangle 42">
          <a:extLst>
            <a:ext uri="{FF2B5EF4-FFF2-40B4-BE49-F238E27FC236}">
              <a16:creationId xmlns:a16="http://schemas.microsoft.com/office/drawing/2014/main" id="{00000000-0008-0000-0400-00004F450100}"/>
            </a:ext>
          </a:extLst>
        </xdr:cNvPr>
        <xdr:cNvSpPr>
          <a:spLocks noChangeArrowheads="1"/>
        </xdr:cNvSpPr>
      </xdr:nvSpPr>
      <xdr:spPr bwMode="auto">
        <a:xfrm>
          <a:off x="3581400" y="11458575"/>
          <a:ext cx="5619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53</xdr:row>
      <xdr:rowOff>219075</xdr:rowOff>
    </xdr:from>
    <xdr:to>
      <xdr:col>15</xdr:col>
      <xdr:colOff>266700</xdr:colOff>
      <xdr:row>55</xdr:row>
      <xdr:rowOff>19050</xdr:rowOff>
    </xdr:to>
    <xdr:sp macro="" textlink="">
      <xdr:nvSpPr>
        <xdr:cNvPr id="83280" name="Rectangle 43">
          <a:extLst>
            <a:ext uri="{FF2B5EF4-FFF2-40B4-BE49-F238E27FC236}">
              <a16:creationId xmlns:a16="http://schemas.microsoft.com/office/drawing/2014/main" id="{00000000-0008-0000-0400-000050450100}"/>
            </a:ext>
          </a:extLst>
        </xdr:cNvPr>
        <xdr:cNvSpPr>
          <a:spLocks noChangeArrowheads="1"/>
        </xdr:cNvSpPr>
      </xdr:nvSpPr>
      <xdr:spPr bwMode="auto">
        <a:xfrm>
          <a:off x="3876675" y="12372975"/>
          <a:ext cx="533400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9525</xdr:colOff>
      <xdr:row>53</xdr:row>
      <xdr:rowOff>219075</xdr:rowOff>
    </xdr:from>
    <xdr:to>
      <xdr:col>19</xdr:col>
      <xdr:colOff>266700</xdr:colOff>
      <xdr:row>55</xdr:row>
      <xdr:rowOff>19050</xdr:rowOff>
    </xdr:to>
    <xdr:sp macro="" textlink="">
      <xdr:nvSpPr>
        <xdr:cNvPr id="83281" name="Rectangle 44">
          <a:extLst>
            <a:ext uri="{FF2B5EF4-FFF2-40B4-BE49-F238E27FC236}">
              <a16:creationId xmlns:a16="http://schemas.microsoft.com/office/drawing/2014/main" id="{00000000-0008-0000-0400-000051450100}"/>
            </a:ext>
          </a:extLst>
        </xdr:cNvPr>
        <xdr:cNvSpPr>
          <a:spLocks noChangeArrowheads="1"/>
        </xdr:cNvSpPr>
      </xdr:nvSpPr>
      <xdr:spPr bwMode="auto">
        <a:xfrm>
          <a:off x="4705350" y="12372975"/>
          <a:ext cx="8096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266700</xdr:colOff>
      <xdr:row>51</xdr:row>
      <xdr:rowOff>200025</xdr:rowOff>
    </xdr:from>
    <xdr:to>
      <xdr:col>15</xdr:col>
      <xdr:colOff>0</xdr:colOff>
      <xdr:row>53</xdr:row>
      <xdr:rowOff>28575</xdr:rowOff>
    </xdr:to>
    <xdr:sp macro="" textlink="">
      <xdr:nvSpPr>
        <xdr:cNvPr id="83282" name="Rectangle 45">
          <a:extLst>
            <a:ext uri="{FF2B5EF4-FFF2-40B4-BE49-F238E27FC236}">
              <a16:creationId xmlns:a16="http://schemas.microsoft.com/office/drawing/2014/main" id="{00000000-0008-0000-0400-000052450100}"/>
            </a:ext>
          </a:extLst>
        </xdr:cNvPr>
        <xdr:cNvSpPr>
          <a:spLocks noChangeArrowheads="1"/>
        </xdr:cNvSpPr>
      </xdr:nvSpPr>
      <xdr:spPr bwMode="auto">
        <a:xfrm>
          <a:off x="3581400" y="11896725"/>
          <a:ext cx="561975" cy="285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13</xdr:row>
      <xdr:rowOff>219075</xdr:rowOff>
    </xdr:from>
    <xdr:to>
      <xdr:col>8</xdr:col>
      <xdr:colOff>9525</xdr:colOff>
      <xdr:row>15</xdr:row>
      <xdr:rowOff>9525</xdr:rowOff>
    </xdr:to>
    <xdr:sp macro="" textlink="">
      <xdr:nvSpPr>
        <xdr:cNvPr id="83283" name="Rectangle 47">
          <a:extLst>
            <a:ext uri="{FF2B5EF4-FFF2-40B4-BE49-F238E27FC236}">
              <a16:creationId xmlns:a16="http://schemas.microsoft.com/office/drawing/2014/main" id="{00000000-0008-0000-0400-000053450100}"/>
            </a:ext>
          </a:extLst>
        </xdr:cNvPr>
        <xdr:cNvSpPr>
          <a:spLocks noChangeArrowheads="1"/>
        </xdr:cNvSpPr>
      </xdr:nvSpPr>
      <xdr:spPr bwMode="auto">
        <a:xfrm>
          <a:off x="1371600" y="3095625"/>
          <a:ext cx="8477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66675</xdr:colOff>
      <xdr:row>4</xdr:row>
      <xdr:rowOff>66675</xdr:rowOff>
    </xdr:from>
    <xdr:ext cx="2679451" cy="185179"/>
    <xdr:sp macro="" textlink="">
      <xdr:nvSpPr>
        <xdr:cNvPr id="46" name="Text Box 48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2276475" y="885825"/>
          <a:ext cx="2679451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※①より自動読込みをしますが手入力も可能です</a:t>
          </a:r>
        </a:p>
      </xdr:txBody>
    </xdr:sp>
    <xdr:clientData/>
  </xdr:oneCellAnchor>
  <xdr:twoCellAnchor>
    <xdr:from>
      <xdr:col>7</xdr:col>
      <xdr:colOff>171450</xdr:colOff>
      <xdr:row>5</xdr:row>
      <xdr:rowOff>19050</xdr:rowOff>
    </xdr:from>
    <xdr:to>
      <xdr:col>8</xdr:col>
      <xdr:colOff>66675</xdr:colOff>
      <xdr:row>5</xdr:row>
      <xdr:rowOff>180975</xdr:rowOff>
    </xdr:to>
    <xdr:sp macro="" textlink="">
      <xdr:nvSpPr>
        <xdr:cNvPr id="83285" name="Line 49">
          <a:extLst>
            <a:ext uri="{FF2B5EF4-FFF2-40B4-BE49-F238E27FC236}">
              <a16:creationId xmlns:a16="http://schemas.microsoft.com/office/drawing/2014/main" id="{00000000-0008-0000-0400-000055450100}"/>
            </a:ext>
          </a:extLst>
        </xdr:cNvPr>
        <xdr:cNvSpPr>
          <a:spLocks noChangeShapeType="1"/>
        </xdr:cNvSpPr>
      </xdr:nvSpPr>
      <xdr:spPr bwMode="auto">
        <a:xfrm flipH="1">
          <a:off x="2105025" y="1066800"/>
          <a:ext cx="17145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5</xdr:row>
      <xdr:rowOff>28575</xdr:rowOff>
    </xdr:from>
    <xdr:to>
      <xdr:col>16</xdr:col>
      <xdr:colOff>152400</xdr:colOff>
      <xdr:row>5</xdr:row>
      <xdr:rowOff>190500</xdr:rowOff>
    </xdr:to>
    <xdr:sp macro="" textlink="">
      <xdr:nvSpPr>
        <xdr:cNvPr id="83286" name="Line 50">
          <a:extLst>
            <a:ext uri="{FF2B5EF4-FFF2-40B4-BE49-F238E27FC236}">
              <a16:creationId xmlns:a16="http://schemas.microsoft.com/office/drawing/2014/main" id="{00000000-0008-0000-0400-000056450100}"/>
            </a:ext>
          </a:extLst>
        </xdr:cNvPr>
        <xdr:cNvSpPr>
          <a:spLocks noChangeShapeType="1"/>
        </xdr:cNvSpPr>
      </xdr:nvSpPr>
      <xdr:spPr bwMode="auto">
        <a:xfrm>
          <a:off x="4457700" y="1076325"/>
          <a:ext cx="11430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9525</xdr:colOff>
      <xdr:row>13</xdr:row>
      <xdr:rowOff>152400</xdr:rowOff>
    </xdr:from>
    <xdr:ext cx="592277" cy="357904"/>
    <xdr:sp macro="" textlink="">
      <xdr:nvSpPr>
        <xdr:cNvPr id="49" name="Text Box 5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282851" y="3059596"/>
          <a:ext cx="582724" cy="339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ますの幅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又は直径</a:t>
          </a:r>
        </a:p>
      </xdr:txBody>
    </xdr:sp>
    <xdr:clientData/>
  </xdr:oneCellAnchor>
  <xdr:oneCellAnchor>
    <xdr:from>
      <xdr:col>3</xdr:col>
      <xdr:colOff>123825</xdr:colOff>
      <xdr:row>14</xdr:row>
      <xdr:rowOff>9525</xdr:rowOff>
    </xdr:from>
    <xdr:ext cx="339708" cy="201850"/>
    <xdr:sp macro="" textlink="">
      <xdr:nvSpPr>
        <xdr:cNvPr id="50" name="Text Box 5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952500" y="3114675"/>
          <a:ext cx="339708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Ｂ1＝</a:t>
          </a:r>
        </a:p>
      </xdr:txBody>
    </xdr:sp>
    <xdr:clientData/>
  </xdr:oneCellAnchor>
  <xdr:twoCellAnchor>
    <xdr:from>
      <xdr:col>4</xdr:col>
      <xdr:colOff>247650</xdr:colOff>
      <xdr:row>2</xdr:row>
      <xdr:rowOff>47625</xdr:rowOff>
    </xdr:from>
    <xdr:to>
      <xdr:col>6</xdr:col>
      <xdr:colOff>200025</xdr:colOff>
      <xdr:row>2</xdr:row>
      <xdr:rowOff>238125</xdr:rowOff>
    </xdr:to>
    <xdr:sp macro="" textlink="">
      <xdr:nvSpPr>
        <xdr:cNvPr id="83289" name="Rectangle 53">
          <a:extLst>
            <a:ext uri="{FF2B5EF4-FFF2-40B4-BE49-F238E27FC236}">
              <a16:creationId xmlns:a16="http://schemas.microsoft.com/office/drawing/2014/main" id="{00000000-0008-0000-0400-000059450100}"/>
            </a:ext>
          </a:extLst>
        </xdr:cNvPr>
        <xdr:cNvSpPr>
          <a:spLocks noChangeArrowheads="1"/>
        </xdr:cNvSpPr>
      </xdr:nvSpPr>
      <xdr:spPr bwMode="auto">
        <a:xfrm>
          <a:off x="1352550" y="542925"/>
          <a:ext cx="5048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228600</xdr:colOff>
      <xdr:row>2</xdr:row>
      <xdr:rowOff>47625</xdr:rowOff>
    </xdr:from>
    <xdr:ext cx="1866473" cy="185179"/>
    <xdr:sp macro="" textlink="">
      <xdr:nvSpPr>
        <xdr:cNvPr id="52" name="Text Box 54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1885950" y="542925"/>
          <a:ext cx="1866473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⇒青色のセルに入力してください。</a:t>
          </a:r>
        </a:p>
      </xdr:txBody>
    </xdr:sp>
    <xdr:clientData/>
  </xdr:oneCellAnchor>
  <xdr:oneCellAnchor>
    <xdr:from>
      <xdr:col>9</xdr:col>
      <xdr:colOff>133350</xdr:colOff>
      <xdr:row>9</xdr:row>
      <xdr:rowOff>28575</xdr:rowOff>
    </xdr:from>
    <xdr:ext cx="1988686" cy="185179"/>
    <xdr:sp macro="" textlink="">
      <xdr:nvSpPr>
        <xdr:cNvPr id="53" name="Text Box 55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2619375" y="1990725"/>
          <a:ext cx="1988686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西東京市の許可放流量は「0」です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oneCellAnchor>
    <xdr:from>
      <xdr:col>13</xdr:col>
      <xdr:colOff>133350</xdr:colOff>
      <xdr:row>28</xdr:row>
      <xdr:rowOff>38100</xdr:rowOff>
    </xdr:from>
    <xdr:ext cx="1988686" cy="185179"/>
    <xdr:sp macro="" textlink="">
      <xdr:nvSpPr>
        <xdr:cNvPr id="54" name="Text Box 56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3724275" y="6477000"/>
          <a:ext cx="1988686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西東京市の許可放流量は「0」です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15</xdr:col>
      <xdr:colOff>0</xdr:colOff>
      <xdr:row>17</xdr:row>
      <xdr:rowOff>219075</xdr:rowOff>
    </xdr:from>
    <xdr:to>
      <xdr:col>18</xdr:col>
      <xdr:colOff>0</xdr:colOff>
      <xdr:row>19</xdr:row>
      <xdr:rowOff>9525</xdr:rowOff>
    </xdr:to>
    <xdr:sp macro="" textlink="">
      <xdr:nvSpPr>
        <xdr:cNvPr id="83293" name="Rectangle 7">
          <a:extLst>
            <a:ext uri="{FF2B5EF4-FFF2-40B4-BE49-F238E27FC236}">
              <a16:creationId xmlns:a16="http://schemas.microsoft.com/office/drawing/2014/main" id="{00000000-0008-0000-0400-00005D450100}"/>
            </a:ext>
          </a:extLst>
        </xdr:cNvPr>
        <xdr:cNvSpPr>
          <a:spLocks noChangeArrowheads="1"/>
        </xdr:cNvSpPr>
      </xdr:nvSpPr>
      <xdr:spPr bwMode="auto">
        <a:xfrm>
          <a:off x="4143375" y="40100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17</xdr:row>
      <xdr:rowOff>219075</xdr:rowOff>
    </xdr:from>
    <xdr:to>
      <xdr:col>8</xdr:col>
      <xdr:colOff>9525</xdr:colOff>
      <xdr:row>19</xdr:row>
      <xdr:rowOff>9525</xdr:rowOff>
    </xdr:to>
    <xdr:sp macro="" textlink="">
      <xdr:nvSpPr>
        <xdr:cNvPr id="83294" name="Rectangle 47">
          <a:extLst>
            <a:ext uri="{FF2B5EF4-FFF2-40B4-BE49-F238E27FC236}">
              <a16:creationId xmlns:a16="http://schemas.microsoft.com/office/drawing/2014/main" id="{00000000-0008-0000-0400-00005E450100}"/>
            </a:ext>
          </a:extLst>
        </xdr:cNvPr>
        <xdr:cNvSpPr>
          <a:spLocks noChangeArrowheads="1"/>
        </xdr:cNvSpPr>
      </xdr:nvSpPr>
      <xdr:spPr bwMode="auto">
        <a:xfrm>
          <a:off x="1371600" y="4010025"/>
          <a:ext cx="8477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15</xdr:row>
      <xdr:rowOff>219075</xdr:rowOff>
    </xdr:from>
    <xdr:to>
      <xdr:col>17</xdr:col>
      <xdr:colOff>0</xdr:colOff>
      <xdr:row>17</xdr:row>
      <xdr:rowOff>9525</xdr:rowOff>
    </xdr:to>
    <xdr:sp macro="" textlink="">
      <xdr:nvSpPr>
        <xdr:cNvPr id="83295" name="Rectangle 7">
          <a:extLst>
            <a:ext uri="{FF2B5EF4-FFF2-40B4-BE49-F238E27FC236}">
              <a16:creationId xmlns:a16="http://schemas.microsoft.com/office/drawing/2014/main" id="{00000000-0008-0000-0400-00005F450100}"/>
            </a:ext>
          </a:extLst>
        </xdr:cNvPr>
        <xdr:cNvSpPr>
          <a:spLocks noChangeArrowheads="1"/>
        </xdr:cNvSpPr>
      </xdr:nvSpPr>
      <xdr:spPr bwMode="auto">
        <a:xfrm>
          <a:off x="3867150" y="3552825"/>
          <a:ext cx="82867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33</xdr:row>
      <xdr:rowOff>209550</xdr:rowOff>
    </xdr:from>
    <xdr:to>
      <xdr:col>15</xdr:col>
      <xdr:colOff>9525</xdr:colOff>
      <xdr:row>35</xdr:row>
      <xdr:rowOff>28575</xdr:rowOff>
    </xdr:to>
    <xdr:sp macro="" textlink="">
      <xdr:nvSpPr>
        <xdr:cNvPr id="83296" name="Rectangle 23">
          <a:extLst>
            <a:ext uri="{FF2B5EF4-FFF2-40B4-BE49-F238E27FC236}">
              <a16:creationId xmlns:a16="http://schemas.microsoft.com/office/drawing/2014/main" id="{00000000-0008-0000-0400-000060450100}"/>
            </a:ext>
          </a:extLst>
        </xdr:cNvPr>
        <xdr:cNvSpPr>
          <a:spLocks noChangeArrowheads="1"/>
        </xdr:cNvSpPr>
      </xdr:nvSpPr>
      <xdr:spPr bwMode="auto">
        <a:xfrm>
          <a:off x="3324225" y="77914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33</xdr:row>
      <xdr:rowOff>209550</xdr:rowOff>
    </xdr:from>
    <xdr:to>
      <xdr:col>15</xdr:col>
      <xdr:colOff>9525</xdr:colOff>
      <xdr:row>35</xdr:row>
      <xdr:rowOff>28575</xdr:rowOff>
    </xdr:to>
    <xdr:sp macro="" textlink="">
      <xdr:nvSpPr>
        <xdr:cNvPr id="83297" name="Rectangle 24">
          <a:extLst>
            <a:ext uri="{FF2B5EF4-FFF2-40B4-BE49-F238E27FC236}">
              <a16:creationId xmlns:a16="http://schemas.microsoft.com/office/drawing/2014/main" id="{00000000-0008-0000-0400-000061450100}"/>
            </a:ext>
          </a:extLst>
        </xdr:cNvPr>
        <xdr:cNvSpPr>
          <a:spLocks noChangeArrowheads="1"/>
        </xdr:cNvSpPr>
      </xdr:nvSpPr>
      <xdr:spPr bwMode="auto">
        <a:xfrm>
          <a:off x="3324225" y="77914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33</xdr:row>
      <xdr:rowOff>209550</xdr:rowOff>
    </xdr:from>
    <xdr:to>
      <xdr:col>15</xdr:col>
      <xdr:colOff>9525</xdr:colOff>
      <xdr:row>35</xdr:row>
      <xdr:rowOff>28575</xdr:rowOff>
    </xdr:to>
    <xdr:sp macro="" textlink="">
      <xdr:nvSpPr>
        <xdr:cNvPr id="83298" name="Rectangle 25">
          <a:extLst>
            <a:ext uri="{FF2B5EF4-FFF2-40B4-BE49-F238E27FC236}">
              <a16:creationId xmlns:a16="http://schemas.microsoft.com/office/drawing/2014/main" id="{00000000-0008-0000-0400-000062450100}"/>
            </a:ext>
          </a:extLst>
        </xdr:cNvPr>
        <xdr:cNvSpPr>
          <a:spLocks noChangeArrowheads="1"/>
        </xdr:cNvSpPr>
      </xdr:nvSpPr>
      <xdr:spPr bwMode="auto">
        <a:xfrm>
          <a:off x="3324225" y="77914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252576</xdr:colOff>
      <xdr:row>35</xdr:row>
      <xdr:rowOff>209550</xdr:rowOff>
    </xdr:from>
    <xdr:to>
      <xdr:col>19</xdr:col>
      <xdr:colOff>252577</xdr:colOff>
      <xdr:row>37</xdr:row>
      <xdr:rowOff>28575</xdr:rowOff>
    </xdr:to>
    <xdr:sp macro="" textlink="">
      <xdr:nvSpPr>
        <xdr:cNvPr id="83301" name="Rectangle 25">
          <a:extLst>
            <a:ext uri="{FF2B5EF4-FFF2-40B4-BE49-F238E27FC236}">
              <a16:creationId xmlns:a16="http://schemas.microsoft.com/office/drawing/2014/main" id="{00000000-0008-0000-0400-000065450100}"/>
            </a:ext>
          </a:extLst>
        </xdr:cNvPr>
        <xdr:cNvSpPr>
          <a:spLocks noChangeArrowheads="1"/>
        </xdr:cNvSpPr>
      </xdr:nvSpPr>
      <xdr:spPr bwMode="auto">
        <a:xfrm>
          <a:off x="4666921" y="8295947"/>
          <a:ext cx="827690" cy="27885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209550</xdr:rowOff>
    </xdr:from>
    <xdr:to>
      <xdr:col>14</xdr:col>
      <xdr:colOff>9525</xdr:colOff>
      <xdr:row>39</xdr:row>
      <xdr:rowOff>28575</xdr:rowOff>
    </xdr:to>
    <xdr:sp macro="" textlink="">
      <xdr:nvSpPr>
        <xdr:cNvPr id="83302" name="Rectangle 23">
          <a:extLst>
            <a:ext uri="{FF2B5EF4-FFF2-40B4-BE49-F238E27FC236}">
              <a16:creationId xmlns:a16="http://schemas.microsoft.com/office/drawing/2014/main" id="{00000000-0008-0000-0400-000066450100}"/>
            </a:ext>
          </a:extLst>
        </xdr:cNvPr>
        <xdr:cNvSpPr>
          <a:spLocks noChangeArrowheads="1"/>
        </xdr:cNvSpPr>
      </xdr:nvSpPr>
      <xdr:spPr bwMode="auto">
        <a:xfrm>
          <a:off x="2771775" y="87058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209550</xdr:rowOff>
    </xdr:from>
    <xdr:to>
      <xdr:col>14</xdr:col>
      <xdr:colOff>9525</xdr:colOff>
      <xdr:row>39</xdr:row>
      <xdr:rowOff>28575</xdr:rowOff>
    </xdr:to>
    <xdr:sp macro="" textlink="">
      <xdr:nvSpPr>
        <xdr:cNvPr id="83303" name="Rectangle 24">
          <a:extLst>
            <a:ext uri="{FF2B5EF4-FFF2-40B4-BE49-F238E27FC236}">
              <a16:creationId xmlns:a16="http://schemas.microsoft.com/office/drawing/2014/main" id="{00000000-0008-0000-0400-000067450100}"/>
            </a:ext>
          </a:extLst>
        </xdr:cNvPr>
        <xdr:cNvSpPr>
          <a:spLocks noChangeArrowheads="1"/>
        </xdr:cNvSpPr>
      </xdr:nvSpPr>
      <xdr:spPr bwMode="auto">
        <a:xfrm>
          <a:off x="2771775" y="87058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209550</xdr:rowOff>
    </xdr:from>
    <xdr:to>
      <xdr:col>14</xdr:col>
      <xdr:colOff>9525</xdr:colOff>
      <xdr:row>39</xdr:row>
      <xdr:rowOff>28575</xdr:rowOff>
    </xdr:to>
    <xdr:sp macro="" textlink="">
      <xdr:nvSpPr>
        <xdr:cNvPr id="83304" name="Rectangle 25">
          <a:extLst>
            <a:ext uri="{FF2B5EF4-FFF2-40B4-BE49-F238E27FC236}">
              <a16:creationId xmlns:a16="http://schemas.microsoft.com/office/drawing/2014/main" id="{00000000-0008-0000-0400-000068450100}"/>
            </a:ext>
          </a:extLst>
        </xdr:cNvPr>
        <xdr:cNvSpPr>
          <a:spLocks noChangeArrowheads="1"/>
        </xdr:cNvSpPr>
      </xdr:nvSpPr>
      <xdr:spPr bwMode="auto">
        <a:xfrm>
          <a:off x="2771775" y="87058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39</xdr:row>
      <xdr:rowOff>209550</xdr:rowOff>
    </xdr:from>
    <xdr:to>
      <xdr:col>14</xdr:col>
      <xdr:colOff>9525</xdr:colOff>
      <xdr:row>41</xdr:row>
      <xdr:rowOff>28575</xdr:rowOff>
    </xdr:to>
    <xdr:sp macro="" textlink="">
      <xdr:nvSpPr>
        <xdr:cNvPr id="83305" name="Rectangle 23">
          <a:extLst>
            <a:ext uri="{FF2B5EF4-FFF2-40B4-BE49-F238E27FC236}">
              <a16:creationId xmlns:a16="http://schemas.microsoft.com/office/drawing/2014/main" id="{00000000-0008-0000-0400-000069450100}"/>
            </a:ext>
          </a:extLst>
        </xdr:cNvPr>
        <xdr:cNvSpPr>
          <a:spLocks noChangeArrowheads="1"/>
        </xdr:cNvSpPr>
      </xdr:nvSpPr>
      <xdr:spPr bwMode="auto">
        <a:xfrm>
          <a:off x="3048000" y="91630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39</xdr:row>
      <xdr:rowOff>209550</xdr:rowOff>
    </xdr:from>
    <xdr:to>
      <xdr:col>14</xdr:col>
      <xdr:colOff>9525</xdr:colOff>
      <xdr:row>41</xdr:row>
      <xdr:rowOff>28575</xdr:rowOff>
    </xdr:to>
    <xdr:sp macro="" textlink="">
      <xdr:nvSpPr>
        <xdr:cNvPr id="83306" name="Rectangle 24">
          <a:extLst>
            <a:ext uri="{FF2B5EF4-FFF2-40B4-BE49-F238E27FC236}">
              <a16:creationId xmlns:a16="http://schemas.microsoft.com/office/drawing/2014/main" id="{00000000-0008-0000-0400-00006A450100}"/>
            </a:ext>
          </a:extLst>
        </xdr:cNvPr>
        <xdr:cNvSpPr>
          <a:spLocks noChangeArrowheads="1"/>
        </xdr:cNvSpPr>
      </xdr:nvSpPr>
      <xdr:spPr bwMode="auto">
        <a:xfrm>
          <a:off x="3048000" y="91630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39</xdr:row>
      <xdr:rowOff>209550</xdr:rowOff>
    </xdr:from>
    <xdr:to>
      <xdr:col>14</xdr:col>
      <xdr:colOff>9525</xdr:colOff>
      <xdr:row>41</xdr:row>
      <xdr:rowOff>28575</xdr:rowOff>
    </xdr:to>
    <xdr:sp macro="" textlink="">
      <xdr:nvSpPr>
        <xdr:cNvPr id="83307" name="Rectangle 25">
          <a:extLst>
            <a:ext uri="{FF2B5EF4-FFF2-40B4-BE49-F238E27FC236}">
              <a16:creationId xmlns:a16="http://schemas.microsoft.com/office/drawing/2014/main" id="{00000000-0008-0000-0400-00006B450100}"/>
            </a:ext>
          </a:extLst>
        </xdr:cNvPr>
        <xdr:cNvSpPr>
          <a:spLocks noChangeArrowheads="1"/>
        </xdr:cNvSpPr>
      </xdr:nvSpPr>
      <xdr:spPr bwMode="auto">
        <a:xfrm>
          <a:off x="3048000" y="91630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65</xdr:row>
      <xdr:rowOff>209550</xdr:rowOff>
    </xdr:from>
    <xdr:to>
      <xdr:col>17</xdr:col>
      <xdr:colOff>0</xdr:colOff>
      <xdr:row>67</xdr:row>
      <xdr:rowOff>28575</xdr:rowOff>
    </xdr:to>
    <xdr:sp macro="" textlink="">
      <xdr:nvSpPr>
        <xdr:cNvPr id="83308" name="Rectangle 25">
          <a:extLst>
            <a:ext uri="{FF2B5EF4-FFF2-40B4-BE49-F238E27FC236}">
              <a16:creationId xmlns:a16="http://schemas.microsoft.com/office/drawing/2014/main" id="{00000000-0008-0000-0400-00006C450100}"/>
            </a:ext>
          </a:extLst>
        </xdr:cNvPr>
        <xdr:cNvSpPr>
          <a:spLocks noChangeArrowheads="1"/>
        </xdr:cNvSpPr>
      </xdr:nvSpPr>
      <xdr:spPr bwMode="auto">
        <a:xfrm>
          <a:off x="3867150" y="15106650"/>
          <a:ext cx="8286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238125</xdr:colOff>
      <xdr:row>77</xdr:row>
      <xdr:rowOff>180975</xdr:rowOff>
    </xdr:from>
    <xdr:to>
      <xdr:col>16</xdr:col>
      <xdr:colOff>161925</xdr:colOff>
      <xdr:row>81</xdr:row>
      <xdr:rowOff>152400</xdr:rowOff>
    </xdr:to>
    <xdr:grpSp>
      <xdr:nvGrpSpPr>
        <xdr:cNvPr id="83309" name="グループ化 3">
          <a:extLst>
            <a:ext uri="{FF2B5EF4-FFF2-40B4-BE49-F238E27FC236}">
              <a16:creationId xmlns:a16="http://schemas.microsoft.com/office/drawing/2014/main" id="{00000000-0008-0000-0400-00006D450100}"/>
            </a:ext>
          </a:extLst>
        </xdr:cNvPr>
        <xdr:cNvGrpSpPr>
          <a:grpSpLocks/>
        </xdr:cNvGrpSpPr>
      </xdr:nvGrpSpPr>
      <xdr:grpSpPr bwMode="auto">
        <a:xfrm>
          <a:off x="790575" y="17821275"/>
          <a:ext cx="3790950" cy="828675"/>
          <a:chOff x="832132" y="17743714"/>
          <a:chExt cx="3733988" cy="847772"/>
        </a:xfrm>
      </xdr:grpSpPr>
      <xdr:sp macro="" textlink="">
        <xdr:nvSpPr>
          <xdr:cNvPr id="621" name="正方形/長方形 620">
            <a:extLst>
              <a:ext uri="{FF2B5EF4-FFF2-40B4-BE49-F238E27FC236}">
                <a16:creationId xmlns:a16="http://schemas.microsoft.com/office/drawing/2014/main" id="{00000000-0008-0000-0400-00006D020000}"/>
              </a:ext>
            </a:extLst>
          </xdr:cNvPr>
          <xdr:cNvSpPr/>
        </xdr:nvSpPr>
        <xdr:spPr>
          <a:xfrm>
            <a:off x="832132" y="17753459"/>
            <a:ext cx="3733988" cy="838027"/>
          </a:xfrm>
          <a:prstGeom prst="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622" name="直線コネクタ 621">
            <a:extLst>
              <a:ext uri="{FF2B5EF4-FFF2-40B4-BE49-F238E27FC236}">
                <a16:creationId xmlns:a16="http://schemas.microsoft.com/office/drawing/2014/main" id="{00000000-0008-0000-0400-00006E020000}"/>
              </a:ext>
            </a:extLst>
          </xdr:cNvPr>
          <xdr:cNvCxnSpPr/>
        </xdr:nvCxnSpPr>
        <xdr:spPr>
          <a:xfrm>
            <a:off x="1261684" y="17743714"/>
            <a:ext cx="0" cy="847772"/>
          </a:xfrm>
          <a:prstGeom prst="line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" name="直線コネクタ 622">
            <a:extLst>
              <a:ext uri="{FF2B5EF4-FFF2-40B4-BE49-F238E27FC236}">
                <a16:creationId xmlns:a16="http://schemas.microsoft.com/office/drawing/2014/main" id="{00000000-0008-0000-0400-00006F020000}"/>
              </a:ext>
            </a:extLst>
          </xdr:cNvPr>
          <xdr:cNvCxnSpPr/>
        </xdr:nvCxnSpPr>
        <xdr:spPr>
          <a:xfrm>
            <a:off x="4155331" y="17743714"/>
            <a:ext cx="0" cy="847772"/>
          </a:xfrm>
          <a:prstGeom prst="line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24" name="楕円 623">
            <a:extLst>
              <a:ext uri="{FF2B5EF4-FFF2-40B4-BE49-F238E27FC236}">
                <a16:creationId xmlns:a16="http://schemas.microsoft.com/office/drawing/2014/main" id="{00000000-0008-0000-0400-000070020000}"/>
              </a:ext>
            </a:extLst>
          </xdr:cNvPr>
          <xdr:cNvSpPr/>
        </xdr:nvSpPr>
        <xdr:spPr>
          <a:xfrm>
            <a:off x="982242" y="18036049"/>
            <a:ext cx="272075" cy="272846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25" name="楕円 624">
            <a:extLst>
              <a:ext uri="{FF2B5EF4-FFF2-40B4-BE49-F238E27FC236}">
                <a16:creationId xmlns:a16="http://schemas.microsoft.com/office/drawing/2014/main" id="{00000000-0008-0000-0400-000071020000}"/>
              </a:ext>
            </a:extLst>
          </xdr:cNvPr>
          <xdr:cNvSpPr/>
        </xdr:nvSpPr>
        <xdr:spPr>
          <a:xfrm>
            <a:off x="4162699" y="18045794"/>
            <a:ext cx="262693" cy="272846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626" name="直線コネクタ 625">
            <a:extLst>
              <a:ext uri="{FF2B5EF4-FFF2-40B4-BE49-F238E27FC236}">
                <a16:creationId xmlns:a16="http://schemas.microsoft.com/office/drawing/2014/main" id="{00000000-0008-0000-0400-000072020000}"/>
              </a:ext>
            </a:extLst>
          </xdr:cNvPr>
          <xdr:cNvCxnSpPr>
            <a:stCxn id="624" idx="7"/>
            <a:endCxn id="625" idx="1"/>
          </xdr:cNvCxnSpPr>
        </xdr:nvCxnSpPr>
        <xdr:spPr>
          <a:xfrm>
            <a:off x="1207407" y="18075027"/>
            <a:ext cx="2992820" cy="974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" name="直線コネクタ 626">
            <a:extLst>
              <a:ext uri="{FF2B5EF4-FFF2-40B4-BE49-F238E27FC236}">
                <a16:creationId xmlns:a16="http://schemas.microsoft.com/office/drawing/2014/main" id="{00000000-0008-0000-0400-000073020000}"/>
              </a:ext>
            </a:extLst>
          </xdr:cNvPr>
          <xdr:cNvCxnSpPr>
            <a:stCxn id="624" idx="5"/>
            <a:endCxn id="625" idx="3"/>
          </xdr:cNvCxnSpPr>
        </xdr:nvCxnSpPr>
        <xdr:spPr>
          <a:xfrm>
            <a:off x="1207407" y="18269917"/>
            <a:ext cx="2992820" cy="974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84</xdr:row>
      <xdr:rowOff>161925</xdr:rowOff>
    </xdr:from>
    <xdr:to>
      <xdr:col>17</xdr:col>
      <xdr:colOff>66675</xdr:colOff>
      <xdr:row>92</xdr:row>
      <xdr:rowOff>76200</xdr:rowOff>
    </xdr:to>
    <xdr:grpSp>
      <xdr:nvGrpSpPr>
        <xdr:cNvPr id="83310" name="グループ化 4">
          <a:extLst>
            <a:ext uri="{FF2B5EF4-FFF2-40B4-BE49-F238E27FC236}">
              <a16:creationId xmlns:a16="http://schemas.microsoft.com/office/drawing/2014/main" id="{00000000-0008-0000-0400-00006E450100}"/>
            </a:ext>
          </a:extLst>
        </xdr:cNvPr>
        <xdr:cNvGrpSpPr>
          <a:grpSpLocks/>
        </xdr:cNvGrpSpPr>
      </xdr:nvGrpSpPr>
      <xdr:grpSpPr bwMode="auto">
        <a:xfrm>
          <a:off x="561975" y="19173825"/>
          <a:ext cx="4200525" cy="1285875"/>
          <a:chOff x="585107" y="20983197"/>
          <a:chExt cx="4138162" cy="1321076"/>
        </a:xfrm>
      </xdr:grpSpPr>
      <xdr:sp macro="" textlink="">
        <xdr:nvSpPr>
          <xdr:cNvPr id="628" name="正方形/長方形 627">
            <a:extLst>
              <a:ext uri="{FF2B5EF4-FFF2-40B4-BE49-F238E27FC236}">
                <a16:creationId xmlns:a16="http://schemas.microsoft.com/office/drawing/2014/main" id="{00000000-0008-0000-0400-000074020000}"/>
              </a:ext>
            </a:extLst>
          </xdr:cNvPr>
          <xdr:cNvSpPr/>
        </xdr:nvSpPr>
        <xdr:spPr>
          <a:xfrm>
            <a:off x="829080" y="21237626"/>
            <a:ext cx="3744051" cy="1056861"/>
          </a:xfrm>
          <a:prstGeom prst="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629" name="直線コネクタ 628">
            <a:extLst>
              <a:ext uri="{FF2B5EF4-FFF2-40B4-BE49-F238E27FC236}">
                <a16:creationId xmlns:a16="http://schemas.microsoft.com/office/drawing/2014/main" id="{00000000-0008-0000-0400-000075020000}"/>
              </a:ext>
            </a:extLst>
          </xdr:cNvPr>
          <xdr:cNvCxnSpPr/>
        </xdr:nvCxnSpPr>
        <xdr:spPr>
          <a:xfrm>
            <a:off x="1232008" y="20992983"/>
            <a:ext cx="0" cy="1311290"/>
          </a:xfrm>
          <a:prstGeom prst="line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" name="直線コネクタ 629">
            <a:extLst>
              <a:ext uri="{FF2B5EF4-FFF2-40B4-BE49-F238E27FC236}">
                <a16:creationId xmlns:a16="http://schemas.microsoft.com/office/drawing/2014/main" id="{00000000-0008-0000-0400-000076020000}"/>
              </a:ext>
            </a:extLst>
          </xdr:cNvPr>
          <xdr:cNvCxnSpPr/>
        </xdr:nvCxnSpPr>
        <xdr:spPr>
          <a:xfrm>
            <a:off x="4168916" y="20992983"/>
            <a:ext cx="0" cy="1311290"/>
          </a:xfrm>
          <a:prstGeom prst="line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直線コネクタ 630">
            <a:extLst>
              <a:ext uri="{FF2B5EF4-FFF2-40B4-BE49-F238E27FC236}">
                <a16:creationId xmlns:a16="http://schemas.microsoft.com/office/drawing/2014/main" id="{00000000-0008-0000-0400-000077020000}"/>
              </a:ext>
            </a:extLst>
          </xdr:cNvPr>
          <xdr:cNvCxnSpPr/>
        </xdr:nvCxnSpPr>
        <xdr:spPr>
          <a:xfrm>
            <a:off x="650792" y="20983197"/>
            <a:ext cx="4072477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直線コネクタ 631">
            <a:extLst>
              <a:ext uri="{FF2B5EF4-FFF2-40B4-BE49-F238E27FC236}">
                <a16:creationId xmlns:a16="http://schemas.microsoft.com/office/drawing/2014/main" id="{00000000-0008-0000-0400-000078020000}"/>
              </a:ext>
            </a:extLst>
          </xdr:cNvPr>
          <xdr:cNvCxnSpPr/>
        </xdr:nvCxnSpPr>
        <xdr:spPr>
          <a:xfrm>
            <a:off x="988601" y="20983197"/>
            <a:ext cx="0" cy="115471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直線コネクタ 632">
            <a:extLst>
              <a:ext uri="{FF2B5EF4-FFF2-40B4-BE49-F238E27FC236}">
                <a16:creationId xmlns:a16="http://schemas.microsoft.com/office/drawing/2014/main" id="{00000000-0008-0000-0400-000079020000}"/>
              </a:ext>
            </a:extLst>
          </xdr:cNvPr>
          <xdr:cNvCxnSpPr/>
        </xdr:nvCxnSpPr>
        <xdr:spPr>
          <a:xfrm>
            <a:off x="1232575" y="20983197"/>
            <a:ext cx="0" cy="115471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4" name="正方形/長方形 633">
            <a:extLst>
              <a:ext uri="{FF2B5EF4-FFF2-40B4-BE49-F238E27FC236}">
                <a16:creationId xmlns:a16="http://schemas.microsoft.com/office/drawing/2014/main" id="{00000000-0008-0000-0400-00007A020000}"/>
              </a:ext>
            </a:extLst>
          </xdr:cNvPr>
          <xdr:cNvSpPr/>
        </xdr:nvSpPr>
        <xdr:spPr>
          <a:xfrm>
            <a:off x="1241958" y="21306127"/>
            <a:ext cx="2937063" cy="17614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35" name="弦 634">
            <a:extLst>
              <a:ext uri="{FF2B5EF4-FFF2-40B4-BE49-F238E27FC236}">
                <a16:creationId xmlns:a16="http://schemas.microsoft.com/office/drawing/2014/main" id="{00000000-0008-0000-0400-00007B020000}"/>
              </a:ext>
            </a:extLst>
          </xdr:cNvPr>
          <xdr:cNvSpPr/>
        </xdr:nvSpPr>
        <xdr:spPr>
          <a:xfrm rot="4196452">
            <a:off x="1167358" y="21314640"/>
            <a:ext cx="205501" cy="168905"/>
          </a:xfrm>
          <a:prstGeom prst="chord">
            <a:avLst>
              <a:gd name="adj1" fmla="val 2700000"/>
              <a:gd name="adj2" fmla="val 10672988"/>
            </a:avLst>
          </a:prstGeom>
          <a:pattFill prst="smGrid">
            <a:fgClr>
              <a:schemeClr val="accent1"/>
            </a:fgClr>
            <a:bgClr>
              <a:schemeClr val="bg1"/>
            </a:bgClr>
          </a:patt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36" name="弦 635">
            <a:extLst>
              <a:ext uri="{FF2B5EF4-FFF2-40B4-BE49-F238E27FC236}">
                <a16:creationId xmlns:a16="http://schemas.microsoft.com/office/drawing/2014/main" id="{00000000-0008-0000-0400-00007C020000}"/>
              </a:ext>
            </a:extLst>
          </xdr:cNvPr>
          <xdr:cNvSpPr/>
        </xdr:nvSpPr>
        <xdr:spPr>
          <a:xfrm rot="14996678">
            <a:off x="4048119" y="21303642"/>
            <a:ext cx="205501" cy="168905"/>
          </a:xfrm>
          <a:prstGeom prst="chord">
            <a:avLst>
              <a:gd name="adj1" fmla="val 2700000"/>
              <a:gd name="adj2" fmla="val 10672988"/>
            </a:avLst>
          </a:prstGeom>
          <a:pattFill prst="smGrid">
            <a:fgClr>
              <a:schemeClr val="accent1"/>
            </a:fgClr>
            <a:bgClr>
              <a:schemeClr val="bg1"/>
            </a:bgClr>
          </a:patt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637" name="直線コネクタ 636">
            <a:extLst>
              <a:ext uri="{FF2B5EF4-FFF2-40B4-BE49-F238E27FC236}">
                <a16:creationId xmlns:a16="http://schemas.microsoft.com/office/drawing/2014/main" id="{00000000-0008-0000-0400-00007D020000}"/>
              </a:ext>
            </a:extLst>
          </xdr:cNvPr>
          <xdr:cNvCxnSpPr/>
        </xdr:nvCxnSpPr>
        <xdr:spPr>
          <a:xfrm>
            <a:off x="4413611" y="20983197"/>
            <a:ext cx="0" cy="115471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直線コネクタ 637">
            <a:extLst>
              <a:ext uri="{FF2B5EF4-FFF2-40B4-BE49-F238E27FC236}">
                <a16:creationId xmlns:a16="http://schemas.microsoft.com/office/drawing/2014/main" id="{00000000-0008-0000-0400-00007E020000}"/>
              </a:ext>
            </a:extLst>
          </xdr:cNvPr>
          <xdr:cNvCxnSpPr/>
        </xdr:nvCxnSpPr>
        <xdr:spPr>
          <a:xfrm>
            <a:off x="4169637" y="20992983"/>
            <a:ext cx="0" cy="115471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直線コネクタ 638">
            <a:extLst>
              <a:ext uri="{FF2B5EF4-FFF2-40B4-BE49-F238E27FC236}">
                <a16:creationId xmlns:a16="http://schemas.microsoft.com/office/drawing/2014/main" id="{00000000-0008-0000-0400-00007F020000}"/>
              </a:ext>
            </a:extLst>
          </xdr:cNvPr>
          <xdr:cNvCxnSpPr/>
        </xdr:nvCxnSpPr>
        <xdr:spPr>
          <a:xfrm>
            <a:off x="594491" y="21149555"/>
            <a:ext cx="384727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直線コネクタ 639">
            <a:extLst>
              <a:ext uri="{FF2B5EF4-FFF2-40B4-BE49-F238E27FC236}">
                <a16:creationId xmlns:a16="http://schemas.microsoft.com/office/drawing/2014/main" id="{00000000-0008-0000-0400-000080020000}"/>
              </a:ext>
            </a:extLst>
          </xdr:cNvPr>
          <xdr:cNvCxnSpPr/>
        </xdr:nvCxnSpPr>
        <xdr:spPr>
          <a:xfrm>
            <a:off x="585107" y="21237626"/>
            <a:ext cx="384727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" name="直線コネクタ 641">
            <a:extLst>
              <a:ext uri="{FF2B5EF4-FFF2-40B4-BE49-F238E27FC236}">
                <a16:creationId xmlns:a16="http://schemas.microsoft.com/office/drawing/2014/main" id="{00000000-0008-0000-0400-000082020000}"/>
              </a:ext>
            </a:extLst>
          </xdr:cNvPr>
          <xdr:cNvCxnSpPr/>
        </xdr:nvCxnSpPr>
        <xdr:spPr>
          <a:xfrm flipV="1">
            <a:off x="688326" y="20992983"/>
            <a:ext cx="75069" cy="88072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直線コネクタ 642">
            <a:extLst>
              <a:ext uri="{FF2B5EF4-FFF2-40B4-BE49-F238E27FC236}">
                <a16:creationId xmlns:a16="http://schemas.microsoft.com/office/drawing/2014/main" id="{00000000-0008-0000-0400-000083020000}"/>
              </a:ext>
            </a:extLst>
          </xdr:cNvPr>
          <xdr:cNvCxnSpPr/>
        </xdr:nvCxnSpPr>
        <xdr:spPr>
          <a:xfrm flipV="1">
            <a:off x="866615" y="20992983"/>
            <a:ext cx="75069" cy="88072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" name="直線コネクタ 643">
            <a:extLst>
              <a:ext uri="{FF2B5EF4-FFF2-40B4-BE49-F238E27FC236}">
                <a16:creationId xmlns:a16="http://schemas.microsoft.com/office/drawing/2014/main" id="{00000000-0008-0000-0400-000084020000}"/>
              </a:ext>
            </a:extLst>
          </xdr:cNvPr>
          <xdr:cNvCxnSpPr/>
        </xdr:nvCxnSpPr>
        <xdr:spPr>
          <a:xfrm flipV="1">
            <a:off x="4451145" y="21002768"/>
            <a:ext cx="75069" cy="88072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" name="直線コネクタ 644">
            <a:extLst>
              <a:ext uri="{FF2B5EF4-FFF2-40B4-BE49-F238E27FC236}">
                <a16:creationId xmlns:a16="http://schemas.microsoft.com/office/drawing/2014/main" id="{00000000-0008-0000-0400-000085020000}"/>
              </a:ext>
            </a:extLst>
          </xdr:cNvPr>
          <xdr:cNvCxnSpPr/>
        </xdr:nvCxnSpPr>
        <xdr:spPr>
          <a:xfrm flipV="1">
            <a:off x="4638817" y="21002768"/>
            <a:ext cx="75069" cy="88072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直線コネクタ 645">
            <a:extLst>
              <a:ext uri="{FF2B5EF4-FFF2-40B4-BE49-F238E27FC236}">
                <a16:creationId xmlns:a16="http://schemas.microsoft.com/office/drawing/2014/main" id="{00000000-0008-0000-0400-000086020000}"/>
              </a:ext>
            </a:extLst>
          </xdr:cNvPr>
          <xdr:cNvCxnSpPr/>
        </xdr:nvCxnSpPr>
        <xdr:spPr>
          <a:xfrm flipH="1" flipV="1">
            <a:off x="763395" y="21002768"/>
            <a:ext cx="84452" cy="88072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" name="直線コネクタ 646">
            <a:extLst>
              <a:ext uri="{FF2B5EF4-FFF2-40B4-BE49-F238E27FC236}">
                <a16:creationId xmlns:a16="http://schemas.microsoft.com/office/drawing/2014/main" id="{00000000-0008-0000-0400-000087020000}"/>
              </a:ext>
            </a:extLst>
          </xdr:cNvPr>
          <xdr:cNvCxnSpPr/>
        </xdr:nvCxnSpPr>
        <xdr:spPr>
          <a:xfrm flipH="1" flipV="1">
            <a:off x="4544981" y="21002768"/>
            <a:ext cx="75069" cy="88072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57150</xdr:colOff>
      <xdr:row>84</xdr:row>
      <xdr:rowOff>152400</xdr:rowOff>
    </xdr:from>
    <xdr:to>
      <xdr:col>23</xdr:col>
      <xdr:colOff>323850</xdr:colOff>
      <xdr:row>92</xdr:row>
      <xdr:rowOff>38100</xdr:rowOff>
    </xdr:to>
    <xdr:grpSp>
      <xdr:nvGrpSpPr>
        <xdr:cNvPr id="83311" name="グループ化 5">
          <a:extLst>
            <a:ext uri="{FF2B5EF4-FFF2-40B4-BE49-F238E27FC236}">
              <a16:creationId xmlns:a16="http://schemas.microsoft.com/office/drawing/2014/main" id="{00000000-0008-0000-0400-00006F450100}"/>
            </a:ext>
          </a:extLst>
        </xdr:cNvPr>
        <xdr:cNvGrpSpPr>
          <a:grpSpLocks/>
        </xdr:cNvGrpSpPr>
      </xdr:nvGrpSpPr>
      <xdr:grpSpPr bwMode="auto">
        <a:xfrm>
          <a:off x="5029200" y="19164300"/>
          <a:ext cx="1647825" cy="1257300"/>
          <a:chOff x="5757478" y="20012685"/>
          <a:chExt cx="1628185" cy="1304546"/>
        </a:xfrm>
      </xdr:grpSpPr>
      <xdr:sp macro="" textlink="">
        <xdr:nvSpPr>
          <xdr:cNvPr id="641" name="正方形/長方形 640">
            <a:extLst>
              <a:ext uri="{FF2B5EF4-FFF2-40B4-BE49-F238E27FC236}">
                <a16:creationId xmlns:a16="http://schemas.microsoft.com/office/drawing/2014/main" id="{00000000-0008-0000-0400-000081020000}"/>
              </a:ext>
            </a:extLst>
          </xdr:cNvPr>
          <xdr:cNvSpPr/>
        </xdr:nvSpPr>
        <xdr:spPr>
          <a:xfrm>
            <a:off x="6218640" y="20249875"/>
            <a:ext cx="790564" cy="1067356"/>
          </a:xfrm>
          <a:prstGeom prst="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648" name="直線コネクタ 647">
            <a:extLst>
              <a:ext uri="{FF2B5EF4-FFF2-40B4-BE49-F238E27FC236}">
                <a16:creationId xmlns:a16="http://schemas.microsoft.com/office/drawing/2014/main" id="{00000000-0008-0000-0400-000088020000}"/>
              </a:ext>
            </a:extLst>
          </xdr:cNvPr>
          <xdr:cNvCxnSpPr/>
        </xdr:nvCxnSpPr>
        <xdr:spPr>
          <a:xfrm>
            <a:off x="5757478" y="20012685"/>
            <a:ext cx="1628185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9" name="楕円 648">
            <a:extLst>
              <a:ext uri="{FF2B5EF4-FFF2-40B4-BE49-F238E27FC236}">
                <a16:creationId xmlns:a16="http://schemas.microsoft.com/office/drawing/2014/main" id="{00000000-0008-0000-0400-000089020000}"/>
              </a:ext>
            </a:extLst>
          </xdr:cNvPr>
          <xdr:cNvSpPr/>
        </xdr:nvSpPr>
        <xdr:spPr>
          <a:xfrm>
            <a:off x="6529219" y="20328939"/>
            <a:ext cx="178818" cy="187776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650" name="直線コネクタ 649">
            <a:extLst>
              <a:ext uri="{FF2B5EF4-FFF2-40B4-BE49-F238E27FC236}">
                <a16:creationId xmlns:a16="http://schemas.microsoft.com/office/drawing/2014/main" id="{00000000-0008-0000-0400-00008A020000}"/>
              </a:ext>
            </a:extLst>
          </xdr:cNvPr>
          <xdr:cNvCxnSpPr/>
        </xdr:nvCxnSpPr>
        <xdr:spPr>
          <a:xfrm flipV="1">
            <a:off x="6030411" y="20042334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直線コネクタ 650">
            <a:extLst>
              <a:ext uri="{FF2B5EF4-FFF2-40B4-BE49-F238E27FC236}">
                <a16:creationId xmlns:a16="http://schemas.microsoft.com/office/drawing/2014/main" id="{00000000-0008-0000-0400-00008B020000}"/>
              </a:ext>
            </a:extLst>
          </xdr:cNvPr>
          <xdr:cNvCxnSpPr/>
        </xdr:nvCxnSpPr>
        <xdr:spPr>
          <a:xfrm flipV="1">
            <a:off x="6218640" y="20042334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直線コネクタ 651">
            <a:extLst>
              <a:ext uri="{FF2B5EF4-FFF2-40B4-BE49-F238E27FC236}">
                <a16:creationId xmlns:a16="http://schemas.microsoft.com/office/drawing/2014/main" id="{00000000-0008-0000-0400-00008C020000}"/>
              </a:ext>
            </a:extLst>
          </xdr:cNvPr>
          <xdr:cNvCxnSpPr/>
        </xdr:nvCxnSpPr>
        <xdr:spPr>
          <a:xfrm flipH="1" flipV="1">
            <a:off x="6124525" y="20042334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直線コネクタ 652">
            <a:extLst>
              <a:ext uri="{FF2B5EF4-FFF2-40B4-BE49-F238E27FC236}">
                <a16:creationId xmlns:a16="http://schemas.microsoft.com/office/drawing/2014/main" id="{00000000-0008-0000-0400-00008D020000}"/>
              </a:ext>
            </a:extLst>
          </xdr:cNvPr>
          <xdr:cNvCxnSpPr/>
        </xdr:nvCxnSpPr>
        <xdr:spPr>
          <a:xfrm flipV="1">
            <a:off x="7065673" y="20032451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" name="直線コネクタ 653">
            <a:extLst>
              <a:ext uri="{FF2B5EF4-FFF2-40B4-BE49-F238E27FC236}">
                <a16:creationId xmlns:a16="http://schemas.microsoft.com/office/drawing/2014/main" id="{00000000-0008-0000-0400-00008E020000}"/>
              </a:ext>
            </a:extLst>
          </xdr:cNvPr>
          <xdr:cNvCxnSpPr/>
        </xdr:nvCxnSpPr>
        <xdr:spPr>
          <a:xfrm flipV="1">
            <a:off x="7253902" y="20032451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直線コネクタ 654">
            <a:extLst>
              <a:ext uri="{FF2B5EF4-FFF2-40B4-BE49-F238E27FC236}">
                <a16:creationId xmlns:a16="http://schemas.microsoft.com/office/drawing/2014/main" id="{00000000-0008-0000-0400-00008F020000}"/>
              </a:ext>
            </a:extLst>
          </xdr:cNvPr>
          <xdr:cNvCxnSpPr/>
        </xdr:nvCxnSpPr>
        <xdr:spPr>
          <a:xfrm flipH="1" flipV="1">
            <a:off x="7159788" y="20032451"/>
            <a:ext cx="75292" cy="88946"/>
          </a:xfrm>
          <a:prstGeom prst="line">
            <a:avLst/>
          </a:prstGeom>
          <a:ln w="57150" cmpd="tri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266700</xdr:colOff>
      <xdr:row>90</xdr:row>
      <xdr:rowOff>133350</xdr:rowOff>
    </xdr:from>
    <xdr:to>
      <xdr:col>4</xdr:col>
      <xdr:colOff>200025</xdr:colOff>
      <xdr:row>92</xdr:row>
      <xdr:rowOff>38100</xdr:rowOff>
    </xdr:to>
    <xdr:grpSp>
      <xdr:nvGrpSpPr>
        <xdr:cNvPr id="83312" name="グループ化 6">
          <a:extLst>
            <a:ext uri="{FF2B5EF4-FFF2-40B4-BE49-F238E27FC236}">
              <a16:creationId xmlns:a16="http://schemas.microsoft.com/office/drawing/2014/main" id="{00000000-0008-0000-0400-000070450100}"/>
            </a:ext>
          </a:extLst>
        </xdr:cNvPr>
        <xdr:cNvGrpSpPr>
          <a:grpSpLocks/>
        </xdr:cNvGrpSpPr>
      </xdr:nvGrpSpPr>
      <xdr:grpSpPr bwMode="auto">
        <a:xfrm>
          <a:off x="819150" y="20173950"/>
          <a:ext cx="485775" cy="247650"/>
          <a:chOff x="687124" y="20229423"/>
          <a:chExt cx="489527" cy="251761"/>
        </a:xfrm>
      </xdr:grpSpPr>
      <xdr:sp macro="" textlink="">
        <xdr:nvSpPr>
          <xdr:cNvPr id="83550" name="Oval 572">
            <a:extLst>
              <a:ext uri="{FF2B5EF4-FFF2-40B4-BE49-F238E27FC236}">
                <a16:creationId xmlns:a16="http://schemas.microsoft.com/office/drawing/2014/main" id="{00000000-0008-0000-0400-00005E460100}"/>
              </a:ext>
            </a:extLst>
          </xdr:cNvPr>
          <xdr:cNvSpPr>
            <a:spLocks noChangeArrowheads="1"/>
          </xdr:cNvSpPr>
        </xdr:nvSpPr>
        <xdr:spPr bwMode="auto">
          <a:xfrm>
            <a:off x="692380" y="2036061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51" name="Oval 573">
            <a:extLst>
              <a:ext uri="{FF2B5EF4-FFF2-40B4-BE49-F238E27FC236}">
                <a16:creationId xmlns:a16="http://schemas.microsoft.com/office/drawing/2014/main" id="{00000000-0008-0000-0400-00005F460100}"/>
              </a:ext>
            </a:extLst>
          </xdr:cNvPr>
          <xdr:cNvSpPr>
            <a:spLocks noChangeArrowheads="1"/>
          </xdr:cNvSpPr>
        </xdr:nvSpPr>
        <xdr:spPr bwMode="auto">
          <a:xfrm>
            <a:off x="762839" y="20425767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52" name="Oval 574">
            <a:extLst>
              <a:ext uri="{FF2B5EF4-FFF2-40B4-BE49-F238E27FC236}">
                <a16:creationId xmlns:a16="http://schemas.microsoft.com/office/drawing/2014/main" id="{00000000-0008-0000-0400-000060460100}"/>
              </a:ext>
            </a:extLst>
          </xdr:cNvPr>
          <xdr:cNvSpPr>
            <a:spLocks noChangeArrowheads="1"/>
          </xdr:cNvSpPr>
        </xdr:nvSpPr>
        <xdr:spPr bwMode="auto">
          <a:xfrm>
            <a:off x="901995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53" name="Oval 575">
            <a:extLst>
              <a:ext uri="{FF2B5EF4-FFF2-40B4-BE49-F238E27FC236}">
                <a16:creationId xmlns:a16="http://schemas.microsoft.com/office/drawing/2014/main" id="{00000000-0008-0000-0400-000061460100}"/>
              </a:ext>
            </a:extLst>
          </xdr:cNvPr>
          <xdr:cNvSpPr>
            <a:spLocks noChangeArrowheads="1"/>
          </xdr:cNvSpPr>
        </xdr:nvSpPr>
        <xdr:spPr bwMode="auto">
          <a:xfrm>
            <a:off x="692380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54" name="Oval 576">
            <a:extLst>
              <a:ext uri="{FF2B5EF4-FFF2-40B4-BE49-F238E27FC236}">
                <a16:creationId xmlns:a16="http://schemas.microsoft.com/office/drawing/2014/main" id="{00000000-0008-0000-0400-000062460100}"/>
              </a:ext>
            </a:extLst>
          </xdr:cNvPr>
          <xdr:cNvSpPr>
            <a:spLocks noChangeArrowheads="1"/>
          </xdr:cNvSpPr>
        </xdr:nvSpPr>
        <xdr:spPr bwMode="auto">
          <a:xfrm>
            <a:off x="831536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55" name="Oval 578">
            <a:extLst>
              <a:ext uri="{FF2B5EF4-FFF2-40B4-BE49-F238E27FC236}">
                <a16:creationId xmlns:a16="http://schemas.microsoft.com/office/drawing/2014/main" id="{00000000-0008-0000-0400-000063460100}"/>
              </a:ext>
            </a:extLst>
          </xdr:cNvPr>
          <xdr:cNvSpPr>
            <a:spLocks noChangeArrowheads="1"/>
          </xdr:cNvSpPr>
        </xdr:nvSpPr>
        <xdr:spPr bwMode="auto">
          <a:xfrm>
            <a:off x="822459" y="20366042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56" name="Oval 579">
            <a:extLst>
              <a:ext uri="{FF2B5EF4-FFF2-40B4-BE49-F238E27FC236}">
                <a16:creationId xmlns:a16="http://schemas.microsoft.com/office/drawing/2014/main" id="{00000000-0008-0000-0400-000064460100}"/>
              </a:ext>
            </a:extLst>
          </xdr:cNvPr>
          <xdr:cNvSpPr>
            <a:spLocks noChangeArrowheads="1"/>
          </xdr:cNvSpPr>
        </xdr:nvSpPr>
        <xdr:spPr bwMode="auto">
          <a:xfrm>
            <a:off x="751999" y="2036061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57" name="Oval 580">
            <a:extLst>
              <a:ext uri="{FF2B5EF4-FFF2-40B4-BE49-F238E27FC236}">
                <a16:creationId xmlns:a16="http://schemas.microsoft.com/office/drawing/2014/main" id="{00000000-0008-0000-0400-000065460100}"/>
              </a:ext>
            </a:extLst>
          </xdr:cNvPr>
          <xdr:cNvSpPr>
            <a:spLocks noChangeArrowheads="1"/>
          </xdr:cNvSpPr>
        </xdr:nvSpPr>
        <xdr:spPr bwMode="auto">
          <a:xfrm>
            <a:off x="1048333" y="20425767"/>
            <a:ext cx="63278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58" name="Oval 581">
            <a:extLst>
              <a:ext uri="{FF2B5EF4-FFF2-40B4-BE49-F238E27FC236}">
                <a16:creationId xmlns:a16="http://schemas.microsoft.com/office/drawing/2014/main" id="{00000000-0008-0000-0400-000066460100}"/>
              </a:ext>
            </a:extLst>
          </xdr:cNvPr>
          <xdr:cNvSpPr>
            <a:spLocks noChangeArrowheads="1"/>
          </xdr:cNvSpPr>
        </xdr:nvSpPr>
        <xdr:spPr bwMode="auto">
          <a:xfrm>
            <a:off x="972454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59" name="Oval 583">
            <a:extLst>
              <a:ext uri="{FF2B5EF4-FFF2-40B4-BE49-F238E27FC236}">
                <a16:creationId xmlns:a16="http://schemas.microsoft.com/office/drawing/2014/main" id="{00000000-0008-0000-0400-000067460100}"/>
              </a:ext>
            </a:extLst>
          </xdr:cNvPr>
          <xdr:cNvSpPr>
            <a:spLocks noChangeArrowheads="1"/>
          </xdr:cNvSpPr>
        </xdr:nvSpPr>
        <xdr:spPr bwMode="auto">
          <a:xfrm>
            <a:off x="1111612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60" name="Oval 586">
            <a:extLst>
              <a:ext uri="{FF2B5EF4-FFF2-40B4-BE49-F238E27FC236}">
                <a16:creationId xmlns:a16="http://schemas.microsoft.com/office/drawing/2014/main" id="{00000000-0008-0000-0400-000068460100}"/>
              </a:ext>
            </a:extLst>
          </xdr:cNvPr>
          <xdr:cNvSpPr>
            <a:spLocks noChangeArrowheads="1"/>
          </xdr:cNvSpPr>
        </xdr:nvSpPr>
        <xdr:spPr bwMode="auto">
          <a:xfrm>
            <a:off x="885735" y="2036604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61" name="Oval 588">
            <a:extLst>
              <a:ext uri="{FF2B5EF4-FFF2-40B4-BE49-F238E27FC236}">
                <a16:creationId xmlns:a16="http://schemas.microsoft.com/office/drawing/2014/main" id="{00000000-0008-0000-0400-000069460100}"/>
              </a:ext>
            </a:extLst>
          </xdr:cNvPr>
          <xdr:cNvSpPr>
            <a:spLocks noChangeArrowheads="1"/>
          </xdr:cNvSpPr>
        </xdr:nvSpPr>
        <xdr:spPr bwMode="auto">
          <a:xfrm>
            <a:off x="1106192" y="2036604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62" name="Oval 589">
            <a:extLst>
              <a:ext uri="{FF2B5EF4-FFF2-40B4-BE49-F238E27FC236}">
                <a16:creationId xmlns:a16="http://schemas.microsoft.com/office/drawing/2014/main" id="{00000000-0008-0000-0400-00006A460100}"/>
              </a:ext>
            </a:extLst>
          </xdr:cNvPr>
          <xdr:cNvSpPr>
            <a:spLocks noChangeArrowheads="1"/>
          </xdr:cNvSpPr>
        </xdr:nvSpPr>
        <xdr:spPr bwMode="auto">
          <a:xfrm>
            <a:off x="1032074" y="2036604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63" name="Oval 590">
            <a:extLst>
              <a:ext uri="{FF2B5EF4-FFF2-40B4-BE49-F238E27FC236}">
                <a16:creationId xmlns:a16="http://schemas.microsoft.com/office/drawing/2014/main" id="{00000000-0008-0000-0400-00006B460100}"/>
              </a:ext>
            </a:extLst>
          </xdr:cNvPr>
          <xdr:cNvSpPr>
            <a:spLocks noChangeArrowheads="1"/>
          </xdr:cNvSpPr>
        </xdr:nvSpPr>
        <xdr:spPr bwMode="auto">
          <a:xfrm>
            <a:off x="956194" y="2036061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64" name="Oval 572">
            <a:extLst>
              <a:ext uri="{FF2B5EF4-FFF2-40B4-BE49-F238E27FC236}">
                <a16:creationId xmlns:a16="http://schemas.microsoft.com/office/drawing/2014/main" id="{00000000-0008-0000-0400-00006C460100}"/>
              </a:ext>
            </a:extLst>
          </xdr:cNvPr>
          <xdr:cNvSpPr>
            <a:spLocks noChangeArrowheads="1"/>
          </xdr:cNvSpPr>
        </xdr:nvSpPr>
        <xdr:spPr bwMode="auto">
          <a:xfrm>
            <a:off x="687124" y="20229423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65" name="Oval 573">
            <a:extLst>
              <a:ext uri="{FF2B5EF4-FFF2-40B4-BE49-F238E27FC236}">
                <a16:creationId xmlns:a16="http://schemas.microsoft.com/office/drawing/2014/main" id="{00000000-0008-0000-0400-00006D460100}"/>
              </a:ext>
            </a:extLst>
          </xdr:cNvPr>
          <xdr:cNvSpPr>
            <a:spLocks noChangeArrowheads="1"/>
          </xdr:cNvSpPr>
        </xdr:nvSpPr>
        <xdr:spPr bwMode="auto">
          <a:xfrm>
            <a:off x="757583" y="20295700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66" name="Oval 575">
            <a:extLst>
              <a:ext uri="{FF2B5EF4-FFF2-40B4-BE49-F238E27FC236}">
                <a16:creationId xmlns:a16="http://schemas.microsoft.com/office/drawing/2014/main" id="{00000000-0008-0000-0400-00006E460100}"/>
              </a:ext>
            </a:extLst>
          </xdr:cNvPr>
          <xdr:cNvSpPr>
            <a:spLocks noChangeArrowheads="1"/>
          </xdr:cNvSpPr>
        </xdr:nvSpPr>
        <xdr:spPr bwMode="auto">
          <a:xfrm>
            <a:off x="687124" y="20295700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67" name="Oval 579">
            <a:extLst>
              <a:ext uri="{FF2B5EF4-FFF2-40B4-BE49-F238E27FC236}">
                <a16:creationId xmlns:a16="http://schemas.microsoft.com/office/drawing/2014/main" id="{00000000-0008-0000-0400-00006F460100}"/>
              </a:ext>
            </a:extLst>
          </xdr:cNvPr>
          <xdr:cNvSpPr>
            <a:spLocks noChangeArrowheads="1"/>
          </xdr:cNvSpPr>
        </xdr:nvSpPr>
        <xdr:spPr bwMode="auto">
          <a:xfrm>
            <a:off x="746743" y="20229423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133346</xdr:colOff>
      <xdr:row>90</xdr:row>
      <xdr:rowOff>142875</xdr:rowOff>
    </xdr:from>
    <xdr:to>
      <xdr:col>5</xdr:col>
      <xdr:colOff>190495</xdr:colOff>
      <xdr:row>92</xdr:row>
      <xdr:rowOff>47625</xdr:rowOff>
    </xdr:to>
    <xdr:grpSp>
      <xdr:nvGrpSpPr>
        <xdr:cNvPr id="83313" name="グループ化 7">
          <a:extLst>
            <a:ext uri="{FF2B5EF4-FFF2-40B4-BE49-F238E27FC236}">
              <a16:creationId xmlns:a16="http://schemas.microsoft.com/office/drawing/2014/main" id="{00000000-0008-0000-0400-000071450100}"/>
            </a:ext>
          </a:extLst>
        </xdr:cNvPr>
        <xdr:cNvGrpSpPr>
          <a:grpSpLocks/>
        </xdr:cNvGrpSpPr>
      </xdr:nvGrpSpPr>
      <xdr:grpSpPr bwMode="auto">
        <a:xfrm>
          <a:off x="1238246" y="20183475"/>
          <a:ext cx="333374" cy="247650"/>
          <a:chOff x="1290022" y="20237438"/>
          <a:chExt cx="334109" cy="251761"/>
        </a:xfrm>
      </xdr:grpSpPr>
      <xdr:sp macro="" textlink="">
        <xdr:nvSpPr>
          <xdr:cNvPr id="83537" name="Oval 572">
            <a:extLst>
              <a:ext uri="{FF2B5EF4-FFF2-40B4-BE49-F238E27FC236}">
                <a16:creationId xmlns:a16="http://schemas.microsoft.com/office/drawing/2014/main" id="{00000000-0008-0000-0400-0000514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38" name="Oval 573">
            <a:extLst>
              <a:ext uri="{FF2B5EF4-FFF2-40B4-BE49-F238E27FC236}">
                <a16:creationId xmlns:a16="http://schemas.microsoft.com/office/drawing/2014/main" id="{00000000-0008-0000-0400-00005246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39" name="Oval 574">
            <a:extLst>
              <a:ext uri="{FF2B5EF4-FFF2-40B4-BE49-F238E27FC236}">
                <a16:creationId xmlns:a16="http://schemas.microsoft.com/office/drawing/2014/main" id="{00000000-0008-0000-0400-00005346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0" name="Oval 575">
            <a:extLst>
              <a:ext uri="{FF2B5EF4-FFF2-40B4-BE49-F238E27FC236}">
                <a16:creationId xmlns:a16="http://schemas.microsoft.com/office/drawing/2014/main" id="{00000000-0008-0000-0400-0000544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1" name="Oval 576">
            <a:extLst>
              <a:ext uri="{FF2B5EF4-FFF2-40B4-BE49-F238E27FC236}">
                <a16:creationId xmlns:a16="http://schemas.microsoft.com/office/drawing/2014/main" id="{00000000-0008-0000-0400-00005546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2" name="Oval 578">
            <a:extLst>
              <a:ext uri="{FF2B5EF4-FFF2-40B4-BE49-F238E27FC236}">
                <a16:creationId xmlns:a16="http://schemas.microsoft.com/office/drawing/2014/main" id="{00000000-0008-0000-0400-00005646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3" name="Oval 579">
            <a:extLst>
              <a:ext uri="{FF2B5EF4-FFF2-40B4-BE49-F238E27FC236}">
                <a16:creationId xmlns:a16="http://schemas.microsoft.com/office/drawing/2014/main" id="{00000000-0008-0000-0400-00005746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4" name="Oval 586">
            <a:extLst>
              <a:ext uri="{FF2B5EF4-FFF2-40B4-BE49-F238E27FC236}">
                <a16:creationId xmlns:a16="http://schemas.microsoft.com/office/drawing/2014/main" id="{00000000-0008-0000-0400-00005846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5" name="Oval 590">
            <a:extLst>
              <a:ext uri="{FF2B5EF4-FFF2-40B4-BE49-F238E27FC236}">
                <a16:creationId xmlns:a16="http://schemas.microsoft.com/office/drawing/2014/main" id="{00000000-0008-0000-0400-00005946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6" name="Oval 572">
            <a:extLst>
              <a:ext uri="{FF2B5EF4-FFF2-40B4-BE49-F238E27FC236}">
                <a16:creationId xmlns:a16="http://schemas.microsoft.com/office/drawing/2014/main" id="{00000000-0008-0000-0400-00005A4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7" name="Oval 573">
            <a:extLst>
              <a:ext uri="{FF2B5EF4-FFF2-40B4-BE49-F238E27FC236}">
                <a16:creationId xmlns:a16="http://schemas.microsoft.com/office/drawing/2014/main" id="{00000000-0008-0000-0400-00005B46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8" name="Oval 575">
            <a:extLst>
              <a:ext uri="{FF2B5EF4-FFF2-40B4-BE49-F238E27FC236}">
                <a16:creationId xmlns:a16="http://schemas.microsoft.com/office/drawing/2014/main" id="{00000000-0008-0000-0400-00005C4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49" name="Oval 579">
            <a:extLst>
              <a:ext uri="{FF2B5EF4-FFF2-40B4-BE49-F238E27FC236}">
                <a16:creationId xmlns:a16="http://schemas.microsoft.com/office/drawing/2014/main" id="{00000000-0008-0000-0400-00005D46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14</xdr:col>
      <xdr:colOff>238125</xdr:colOff>
      <xdr:row>90</xdr:row>
      <xdr:rowOff>133350</xdr:rowOff>
    </xdr:from>
    <xdr:to>
      <xdr:col>16</xdr:col>
      <xdr:colOff>180975</xdr:colOff>
      <xdr:row>92</xdr:row>
      <xdr:rowOff>47625</xdr:rowOff>
    </xdr:to>
    <xdr:grpSp>
      <xdr:nvGrpSpPr>
        <xdr:cNvPr id="83314" name="グループ化 796">
          <a:extLst>
            <a:ext uri="{FF2B5EF4-FFF2-40B4-BE49-F238E27FC236}">
              <a16:creationId xmlns:a16="http://schemas.microsoft.com/office/drawing/2014/main" id="{00000000-0008-0000-0400-000072450100}"/>
            </a:ext>
          </a:extLst>
        </xdr:cNvPr>
        <xdr:cNvGrpSpPr>
          <a:grpSpLocks/>
        </xdr:cNvGrpSpPr>
      </xdr:nvGrpSpPr>
      <xdr:grpSpPr bwMode="auto">
        <a:xfrm flipH="1">
          <a:off x="4105275" y="20173950"/>
          <a:ext cx="495300" cy="257175"/>
          <a:chOff x="687124" y="20229423"/>
          <a:chExt cx="489527" cy="251761"/>
        </a:xfrm>
      </xdr:grpSpPr>
      <xdr:sp macro="" textlink="">
        <xdr:nvSpPr>
          <xdr:cNvPr id="83519" name="Oval 572">
            <a:extLst>
              <a:ext uri="{FF2B5EF4-FFF2-40B4-BE49-F238E27FC236}">
                <a16:creationId xmlns:a16="http://schemas.microsoft.com/office/drawing/2014/main" id="{00000000-0008-0000-0400-00003F460100}"/>
              </a:ext>
            </a:extLst>
          </xdr:cNvPr>
          <xdr:cNvSpPr>
            <a:spLocks noChangeArrowheads="1"/>
          </xdr:cNvSpPr>
        </xdr:nvSpPr>
        <xdr:spPr bwMode="auto">
          <a:xfrm>
            <a:off x="692380" y="2036061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0" name="Oval 573">
            <a:extLst>
              <a:ext uri="{FF2B5EF4-FFF2-40B4-BE49-F238E27FC236}">
                <a16:creationId xmlns:a16="http://schemas.microsoft.com/office/drawing/2014/main" id="{00000000-0008-0000-0400-000040460100}"/>
              </a:ext>
            </a:extLst>
          </xdr:cNvPr>
          <xdr:cNvSpPr>
            <a:spLocks noChangeArrowheads="1"/>
          </xdr:cNvSpPr>
        </xdr:nvSpPr>
        <xdr:spPr bwMode="auto">
          <a:xfrm>
            <a:off x="762839" y="20425767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1" name="Oval 574">
            <a:extLst>
              <a:ext uri="{FF2B5EF4-FFF2-40B4-BE49-F238E27FC236}">
                <a16:creationId xmlns:a16="http://schemas.microsoft.com/office/drawing/2014/main" id="{00000000-0008-0000-0400-000041460100}"/>
              </a:ext>
            </a:extLst>
          </xdr:cNvPr>
          <xdr:cNvSpPr>
            <a:spLocks noChangeArrowheads="1"/>
          </xdr:cNvSpPr>
        </xdr:nvSpPr>
        <xdr:spPr bwMode="auto">
          <a:xfrm>
            <a:off x="901995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2" name="Oval 575">
            <a:extLst>
              <a:ext uri="{FF2B5EF4-FFF2-40B4-BE49-F238E27FC236}">
                <a16:creationId xmlns:a16="http://schemas.microsoft.com/office/drawing/2014/main" id="{00000000-0008-0000-0400-000042460100}"/>
              </a:ext>
            </a:extLst>
          </xdr:cNvPr>
          <xdr:cNvSpPr>
            <a:spLocks noChangeArrowheads="1"/>
          </xdr:cNvSpPr>
        </xdr:nvSpPr>
        <xdr:spPr bwMode="auto">
          <a:xfrm>
            <a:off x="692380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3" name="Oval 576">
            <a:extLst>
              <a:ext uri="{FF2B5EF4-FFF2-40B4-BE49-F238E27FC236}">
                <a16:creationId xmlns:a16="http://schemas.microsoft.com/office/drawing/2014/main" id="{00000000-0008-0000-0400-000043460100}"/>
              </a:ext>
            </a:extLst>
          </xdr:cNvPr>
          <xdr:cNvSpPr>
            <a:spLocks noChangeArrowheads="1"/>
          </xdr:cNvSpPr>
        </xdr:nvSpPr>
        <xdr:spPr bwMode="auto">
          <a:xfrm>
            <a:off x="831536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4" name="Oval 578">
            <a:extLst>
              <a:ext uri="{FF2B5EF4-FFF2-40B4-BE49-F238E27FC236}">
                <a16:creationId xmlns:a16="http://schemas.microsoft.com/office/drawing/2014/main" id="{00000000-0008-0000-0400-000044460100}"/>
              </a:ext>
            </a:extLst>
          </xdr:cNvPr>
          <xdr:cNvSpPr>
            <a:spLocks noChangeArrowheads="1"/>
          </xdr:cNvSpPr>
        </xdr:nvSpPr>
        <xdr:spPr bwMode="auto">
          <a:xfrm>
            <a:off x="822459" y="20366042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5" name="Oval 579">
            <a:extLst>
              <a:ext uri="{FF2B5EF4-FFF2-40B4-BE49-F238E27FC236}">
                <a16:creationId xmlns:a16="http://schemas.microsoft.com/office/drawing/2014/main" id="{00000000-0008-0000-0400-000045460100}"/>
              </a:ext>
            </a:extLst>
          </xdr:cNvPr>
          <xdr:cNvSpPr>
            <a:spLocks noChangeArrowheads="1"/>
          </xdr:cNvSpPr>
        </xdr:nvSpPr>
        <xdr:spPr bwMode="auto">
          <a:xfrm>
            <a:off x="751999" y="2036061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6" name="Oval 580">
            <a:extLst>
              <a:ext uri="{FF2B5EF4-FFF2-40B4-BE49-F238E27FC236}">
                <a16:creationId xmlns:a16="http://schemas.microsoft.com/office/drawing/2014/main" id="{00000000-0008-0000-0400-000046460100}"/>
              </a:ext>
            </a:extLst>
          </xdr:cNvPr>
          <xdr:cNvSpPr>
            <a:spLocks noChangeArrowheads="1"/>
          </xdr:cNvSpPr>
        </xdr:nvSpPr>
        <xdr:spPr bwMode="auto">
          <a:xfrm>
            <a:off x="1048333" y="20425767"/>
            <a:ext cx="63278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7" name="Oval 581">
            <a:extLst>
              <a:ext uri="{FF2B5EF4-FFF2-40B4-BE49-F238E27FC236}">
                <a16:creationId xmlns:a16="http://schemas.microsoft.com/office/drawing/2014/main" id="{00000000-0008-0000-0400-000047460100}"/>
              </a:ext>
            </a:extLst>
          </xdr:cNvPr>
          <xdr:cNvSpPr>
            <a:spLocks noChangeArrowheads="1"/>
          </xdr:cNvSpPr>
        </xdr:nvSpPr>
        <xdr:spPr bwMode="auto">
          <a:xfrm>
            <a:off x="972454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8" name="Oval 583">
            <a:extLst>
              <a:ext uri="{FF2B5EF4-FFF2-40B4-BE49-F238E27FC236}">
                <a16:creationId xmlns:a16="http://schemas.microsoft.com/office/drawing/2014/main" id="{00000000-0008-0000-0400-000048460100}"/>
              </a:ext>
            </a:extLst>
          </xdr:cNvPr>
          <xdr:cNvSpPr>
            <a:spLocks noChangeArrowheads="1"/>
          </xdr:cNvSpPr>
        </xdr:nvSpPr>
        <xdr:spPr bwMode="auto">
          <a:xfrm>
            <a:off x="1111612" y="20425767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29" name="Oval 586">
            <a:extLst>
              <a:ext uri="{FF2B5EF4-FFF2-40B4-BE49-F238E27FC236}">
                <a16:creationId xmlns:a16="http://schemas.microsoft.com/office/drawing/2014/main" id="{00000000-0008-0000-0400-000049460100}"/>
              </a:ext>
            </a:extLst>
          </xdr:cNvPr>
          <xdr:cNvSpPr>
            <a:spLocks noChangeArrowheads="1"/>
          </xdr:cNvSpPr>
        </xdr:nvSpPr>
        <xdr:spPr bwMode="auto">
          <a:xfrm>
            <a:off x="885735" y="2036604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30" name="Oval 588">
            <a:extLst>
              <a:ext uri="{FF2B5EF4-FFF2-40B4-BE49-F238E27FC236}">
                <a16:creationId xmlns:a16="http://schemas.microsoft.com/office/drawing/2014/main" id="{00000000-0008-0000-0400-00004A460100}"/>
              </a:ext>
            </a:extLst>
          </xdr:cNvPr>
          <xdr:cNvSpPr>
            <a:spLocks noChangeArrowheads="1"/>
          </xdr:cNvSpPr>
        </xdr:nvSpPr>
        <xdr:spPr bwMode="auto">
          <a:xfrm>
            <a:off x="1106192" y="2036604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31" name="Oval 589">
            <a:extLst>
              <a:ext uri="{FF2B5EF4-FFF2-40B4-BE49-F238E27FC236}">
                <a16:creationId xmlns:a16="http://schemas.microsoft.com/office/drawing/2014/main" id="{00000000-0008-0000-0400-00004B460100}"/>
              </a:ext>
            </a:extLst>
          </xdr:cNvPr>
          <xdr:cNvSpPr>
            <a:spLocks noChangeArrowheads="1"/>
          </xdr:cNvSpPr>
        </xdr:nvSpPr>
        <xdr:spPr bwMode="auto">
          <a:xfrm>
            <a:off x="1032074" y="2036604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32" name="Oval 590">
            <a:extLst>
              <a:ext uri="{FF2B5EF4-FFF2-40B4-BE49-F238E27FC236}">
                <a16:creationId xmlns:a16="http://schemas.microsoft.com/office/drawing/2014/main" id="{00000000-0008-0000-0400-00004C460100}"/>
              </a:ext>
            </a:extLst>
          </xdr:cNvPr>
          <xdr:cNvSpPr>
            <a:spLocks noChangeArrowheads="1"/>
          </xdr:cNvSpPr>
        </xdr:nvSpPr>
        <xdr:spPr bwMode="auto">
          <a:xfrm>
            <a:off x="956194" y="20360612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33" name="Oval 572">
            <a:extLst>
              <a:ext uri="{FF2B5EF4-FFF2-40B4-BE49-F238E27FC236}">
                <a16:creationId xmlns:a16="http://schemas.microsoft.com/office/drawing/2014/main" id="{00000000-0008-0000-0400-00004D460100}"/>
              </a:ext>
            </a:extLst>
          </xdr:cNvPr>
          <xdr:cNvSpPr>
            <a:spLocks noChangeArrowheads="1"/>
          </xdr:cNvSpPr>
        </xdr:nvSpPr>
        <xdr:spPr bwMode="auto">
          <a:xfrm>
            <a:off x="687124" y="20229423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34" name="Oval 573">
            <a:extLst>
              <a:ext uri="{FF2B5EF4-FFF2-40B4-BE49-F238E27FC236}">
                <a16:creationId xmlns:a16="http://schemas.microsoft.com/office/drawing/2014/main" id="{00000000-0008-0000-0400-00004E460100}"/>
              </a:ext>
            </a:extLst>
          </xdr:cNvPr>
          <xdr:cNvSpPr>
            <a:spLocks noChangeArrowheads="1"/>
          </xdr:cNvSpPr>
        </xdr:nvSpPr>
        <xdr:spPr bwMode="auto">
          <a:xfrm>
            <a:off x="757583" y="20295700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35" name="Oval 575">
            <a:extLst>
              <a:ext uri="{FF2B5EF4-FFF2-40B4-BE49-F238E27FC236}">
                <a16:creationId xmlns:a16="http://schemas.microsoft.com/office/drawing/2014/main" id="{00000000-0008-0000-0400-00004F460100}"/>
              </a:ext>
            </a:extLst>
          </xdr:cNvPr>
          <xdr:cNvSpPr>
            <a:spLocks noChangeArrowheads="1"/>
          </xdr:cNvSpPr>
        </xdr:nvSpPr>
        <xdr:spPr bwMode="auto">
          <a:xfrm>
            <a:off x="687124" y="20295700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36" name="Oval 579">
            <a:extLst>
              <a:ext uri="{FF2B5EF4-FFF2-40B4-BE49-F238E27FC236}">
                <a16:creationId xmlns:a16="http://schemas.microsoft.com/office/drawing/2014/main" id="{00000000-0008-0000-0400-000050460100}"/>
              </a:ext>
            </a:extLst>
          </xdr:cNvPr>
          <xdr:cNvSpPr>
            <a:spLocks noChangeArrowheads="1"/>
          </xdr:cNvSpPr>
        </xdr:nvSpPr>
        <xdr:spPr bwMode="auto">
          <a:xfrm>
            <a:off x="746743" y="20229423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13</xdr:col>
      <xdr:colOff>247654</xdr:colOff>
      <xdr:row>90</xdr:row>
      <xdr:rowOff>133350</xdr:rowOff>
    </xdr:from>
    <xdr:to>
      <xdr:col>15</xdr:col>
      <xdr:colOff>36743</xdr:colOff>
      <xdr:row>92</xdr:row>
      <xdr:rowOff>47625</xdr:rowOff>
    </xdr:to>
    <xdr:grpSp>
      <xdr:nvGrpSpPr>
        <xdr:cNvPr id="83315" name="グループ化 816">
          <a:extLst>
            <a:ext uri="{FF2B5EF4-FFF2-40B4-BE49-F238E27FC236}">
              <a16:creationId xmlns:a16="http://schemas.microsoft.com/office/drawing/2014/main" id="{00000000-0008-0000-0400-000073450100}"/>
            </a:ext>
          </a:extLst>
        </xdr:cNvPr>
        <xdr:cNvGrpSpPr>
          <a:grpSpLocks/>
        </xdr:cNvGrpSpPr>
      </xdr:nvGrpSpPr>
      <xdr:grpSpPr bwMode="auto">
        <a:xfrm flipH="1">
          <a:off x="3838579" y="20173950"/>
          <a:ext cx="341539" cy="257175"/>
          <a:chOff x="1290022" y="20237438"/>
          <a:chExt cx="334109" cy="251761"/>
        </a:xfrm>
      </xdr:grpSpPr>
      <xdr:sp macro="" textlink="">
        <xdr:nvSpPr>
          <xdr:cNvPr id="83506" name="Oval 572">
            <a:extLst>
              <a:ext uri="{FF2B5EF4-FFF2-40B4-BE49-F238E27FC236}">
                <a16:creationId xmlns:a16="http://schemas.microsoft.com/office/drawing/2014/main" id="{00000000-0008-0000-0400-0000324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07" name="Oval 573">
            <a:extLst>
              <a:ext uri="{FF2B5EF4-FFF2-40B4-BE49-F238E27FC236}">
                <a16:creationId xmlns:a16="http://schemas.microsoft.com/office/drawing/2014/main" id="{00000000-0008-0000-0400-00003346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08" name="Oval 574">
            <a:extLst>
              <a:ext uri="{FF2B5EF4-FFF2-40B4-BE49-F238E27FC236}">
                <a16:creationId xmlns:a16="http://schemas.microsoft.com/office/drawing/2014/main" id="{00000000-0008-0000-0400-00003446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09" name="Oval 575">
            <a:extLst>
              <a:ext uri="{FF2B5EF4-FFF2-40B4-BE49-F238E27FC236}">
                <a16:creationId xmlns:a16="http://schemas.microsoft.com/office/drawing/2014/main" id="{00000000-0008-0000-0400-00003546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10" name="Oval 576">
            <a:extLst>
              <a:ext uri="{FF2B5EF4-FFF2-40B4-BE49-F238E27FC236}">
                <a16:creationId xmlns:a16="http://schemas.microsoft.com/office/drawing/2014/main" id="{00000000-0008-0000-0400-00003646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11" name="Oval 578">
            <a:extLst>
              <a:ext uri="{FF2B5EF4-FFF2-40B4-BE49-F238E27FC236}">
                <a16:creationId xmlns:a16="http://schemas.microsoft.com/office/drawing/2014/main" id="{00000000-0008-0000-0400-00003746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12" name="Oval 579">
            <a:extLst>
              <a:ext uri="{FF2B5EF4-FFF2-40B4-BE49-F238E27FC236}">
                <a16:creationId xmlns:a16="http://schemas.microsoft.com/office/drawing/2014/main" id="{00000000-0008-0000-0400-00003846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13" name="Oval 586">
            <a:extLst>
              <a:ext uri="{FF2B5EF4-FFF2-40B4-BE49-F238E27FC236}">
                <a16:creationId xmlns:a16="http://schemas.microsoft.com/office/drawing/2014/main" id="{00000000-0008-0000-0400-00003946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14" name="Oval 590">
            <a:extLst>
              <a:ext uri="{FF2B5EF4-FFF2-40B4-BE49-F238E27FC236}">
                <a16:creationId xmlns:a16="http://schemas.microsoft.com/office/drawing/2014/main" id="{00000000-0008-0000-0400-00003A46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15" name="Oval 572">
            <a:extLst>
              <a:ext uri="{FF2B5EF4-FFF2-40B4-BE49-F238E27FC236}">
                <a16:creationId xmlns:a16="http://schemas.microsoft.com/office/drawing/2014/main" id="{00000000-0008-0000-0400-00003B4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16" name="Oval 573">
            <a:extLst>
              <a:ext uri="{FF2B5EF4-FFF2-40B4-BE49-F238E27FC236}">
                <a16:creationId xmlns:a16="http://schemas.microsoft.com/office/drawing/2014/main" id="{00000000-0008-0000-0400-00003C46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17" name="Oval 575">
            <a:extLst>
              <a:ext uri="{FF2B5EF4-FFF2-40B4-BE49-F238E27FC236}">
                <a16:creationId xmlns:a16="http://schemas.microsoft.com/office/drawing/2014/main" id="{00000000-0008-0000-0400-00003D4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518" name="Oval 579">
            <a:extLst>
              <a:ext uri="{FF2B5EF4-FFF2-40B4-BE49-F238E27FC236}">
                <a16:creationId xmlns:a16="http://schemas.microsoft.com/office/drawing/2014/main" id="{00000000-0008-0000-0400-00003E46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171450</xdr:colOff>
      <xdr:row>86</xdr:row>
      <xdr:rowOff>133350</xdr:rowOff>
    </xdr:from>
    <xdr:to>
      <xdr:col>4</xdr:col>
      <xdr:colOff>66675</xdr:colOff>
      <xdr:row>91</xdr:row>
      <xdr:rowOff>19050</xdr:rowOff>
    </xdr:to>
    <xdr:grpSp>
      <xdr:nvGrpSpPr>
        <xdr:cNvPr id="83316" name="グループ化 8">
          <a:extLst>
            <a:ext uri="{FF2B5EF4-FFF2-40B4-BE49-F238E27FC236}">
              <a16:creationId xmlns:a16="http://schemas.microsoft.com/office/drawing/2014/main" id="{00000000-0008-0000-0400-000074450100}"/>
            </a:ext>
          </a:extLst>
        </xdr:cNvPr>
        <xdr:cNvGrpSpPr>
          <a:grpSpLocks/>
        </xdr:cNvGrpSpPr>
      </xdr:nvGrpSpPr>
      <xdr:grpSpPr bwMode="auto">
        <a:xfrm>
          <a:off x="1000125" y="19488150"/>
          <a:ext cx="171450" cy="742950"/>
          <a:chOff x="881892" y="19687019"/>
          <a:chExt cx="165871" cy="757574"/>
        </a:xfrm>
      </xdr:grpSpPr>
      <xdr:sp macro="" textlink="">
        <xdr:nvSpPr>
          <xdr:cNvPr id="83497" name="Oval 579">
            <a:extLst>
              <a:ext uri="{FF2B5EF4-FFF2-40B4-BE49-F238E27FC236}">
                <a16:creationId xmlns:a16="http://schemas.microsoft.com/office/drawing/2014/main" id="{00000000-0008-0000-0400-000029460100}"/>
              </a:ext>
            </a:extLst>
          </xdr:cNvPr>
          <xdr:cNvSpPr>
            <a:spLocks noChangeArrowheads="1"/>
          </xdr:cNvSpPr>
        </xdr:nvSpPr>
        <xdr:spPr bwMode="auto">
          <a:xfrm>
            <a:off x="893156" y="19687019"/>
            <a:ext cx="36000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98" name="Oval 579">
            <a:extLst>
              <a:ext uri="{FF2B5EF4-FFF2-40B4-BE49-F238E27FC236}">
                <a16:creationId xmlns:a16="http://schemas.microsoft.com/office/drawing/2014/main" id="{00000000-0008-0000-0400-00002A460100}"/>
              </a:ext>
            </a:extLst>
          </xdr:cNvPr>
          <xdr:cNvSpPr>
            <a:spLocks noChangeArrowheads="1"/>
          </xdr:cNvSpPr>
        </xdr:nvSpPr>
        <xdr:spPr bwMode="auto">
          <a:xfrm>
            <a:off x="967621" y="19783130"/>
            <a:ext cx="36000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99" name="Oval 579">
            <a:extLst>
              <a:ext uri="{FF2B5EF4-FFF2-40B4-BE49-F238E27FC236}">
                <a16:creationId xmlns:a16="http://schemas.microsoft.com/office/drawing/2014/main" id="{00000000-0008-0000-0400-00002B460100}"/>
              </a:ext>
            </a:extLst>
          </xdr:cNvPr>
          <xdr:cNvSpPr>
            <a:spLocks noChangeArrowheads="1"/>
          </xdr:cNvSpPr>
        </xdr:nvSpPr>
        <xdr:spPr bwMode="auto">
          <a:xfrm>
            <a:off x="881892" y="19892232"/>
            <a:ext cx="36000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500" name="Oval 579">
            <a:extLst>
              <a:ext uri="{FF2B5EF4-FFF2-40B4-BE49-F238E27FC236}">
                <a16:creationId xmlns:a16="http://schemas.microsoft.com/office/drawing/2014/main" id="{00000000-0008-0000-0400-00002C460100}"/>
              </a:ext>
            </a:extLst>
          </xdr:cNvPr>
          <xdr:cNvSpPr>
            <a:spLocks noChangeArrowheads="1"/>
          </xdr:cNvSpPr>
        </xdr:nvSpPr>
        <xdr:spPr bwMode="auto">
          <a:xfrm>
            <a:off x="999652" y="19988343"/>
            <a:ext cx="36000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501" name="Oval 579">
            <a:extLst>
              <a:ext uri="{FF2B5EF4-FFF2-40B4-BE49-F238E27FC236}">
                <a16:creationId xmlns:a16="http://schemas.microsoft.com/office/drawing/2014/main" id="{00000000-0008-0000-0400-00002D460100}"/>
              </a:ext>
            </a:extLst>
          </xdr:cNvPr>
          <xdr:cNvSpPr>
            <a:spLocks noChangeArrowheads="1"/>
          </xdr:cNvSpPr>
        </xdr:nvSpPr>
        <xdr:spPr bwMode="auto">
          <a:xfrm>
            <a:off x="892273" y="20093116"/>
            <a:ext cx="36000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502" name="Oval 579">
            <a:extLst>
              <a:ext uri="{FF2B5EF4-FFF2-40B4-BE49-F238E27FC236}">
                <a16:creationId xmlns:a16="http://schemas.microsoft.com/office/drawing/2014/main" id="{00000000-0008-0000-0400-00002E460100}"/>
              </a:ext>
            </a:extLst>
          </xdr:cNvPr>
          <xdr:cNvSpPr>
            <a:spLocks noChangeArrowheads="1"/>
          </xdr:cNvSpPr>
        </xdr:nvSpPr>
        <xdr:spPr bwMode="auto">
          <a:xfrm>
            <a:off x="1001377" y="20180572"/>
            <a:ext cx="36000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503" name="Oval 579">
            <a:extLst>
              <a:ext uri="{FF2B5EF4-FFF2-40B4-BE49-F238E27FC236}">
                <a16:creationId xmlns:a16="http://schemas.microsoft.com/office/drawing/2014/main" id="{00000000-0008-0000-0400-00002F460100}"/>
              </a:ext>
            </a:extLst>
          </xdr:cNvPr>
          <xdr:cNvSpPr>
            <a:spLocks noChangeArrowheads="1"/>
          </xdr:cNvSpPr>
        </xdr:nvSpPr>
        <xdr:spPr bwMode="auto">
          <a:xfrm>
            <a:off x="902656" y="20294002"/>
            <a:ext cx="36000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504" name="Oval 579">
            <a:extLst>
              <a:ext uri="{FF2B5EF4-FFF2-40B4-BE49-F238E27FC236}">
                <a16:creationId xmlns:a16="http://schemas.microsoft.com/office/drawing/2014/main" id="{00000000-0008-0000-0400-000030460100}"/>
              </a:ext>
            </a:extLst>
          </xdr:cNvPr>
          <xdr:cNvSpPr>
            <a:spLocks noChangeArrowheads="1"/>
          </xdr:cNvSpPr>
        </xdr:nvSpPr>
        <xdr:spPr bwMode="auto">
          <a:xfrm>
            <a:off x="1011763" y="20381456"/>
            <a:ext cx="36000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505" name="Oval 579">
            <a:extLst>
              <a:ext uri="{FF2B5EF4-FFF2-40B4-BE49-F238E27FC236}">
                <a16:creationId xmlns:a16="http://schemas.microsoft.com/office/drawing/2014/main" id="{00000000-0008-0000-0400-000031460100}"/>
              </a:ext>
            </a:extLst>
          </xdr:cNvPr>
          <xdr:cNvSpPr>
            <a:spLocks noChangeArrowheads="1"/>
          </xdr:cNvSpPr>
        </xdr:nvSpPr>
        <xdr:spPr bwMode="auto">
          <a:xfrm>
            <a:off x="917374" y="20408293"/>
            <a:ext cx="36000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15</xdr:col>
      <xdr:colOff>104775</xdr:colOff>
      <xdr:row>86</xdr:row>
      <xdr:rowOff>114300</xdr:rowOff>
    </xdr:from>
    <xdr:to>
      <xdr:col>15</xdr:col>
      <xdr:colOff>266700</xdr:colOff>
      <xdr:row>91</xdr:row>
      <xdr:rowOff>9525</xdr:rowOff>
    </xdr:to>
    <xdr:grpSp>
      <xdr:nvGrpSpPr>
        <xdr:cNvPr id="83317" name="グループ化 849">
          <a:extLst>
            <a:ext uri="{FF2B5EF4-FFF2-40B4-BE49-F238E27FC236}">
              <a16:creationId xmlns:a16="http://schemas.microsoft.com/office/drawing/2014/main" id="{00000000-0008-0000-0400-000075450100}"/>
            </a:ext>
          </a:extLst>
        </xdr:cNvPr>
        <xdr:cNvGrpSpPr>
          <a:grpSpLocks/>
        </xdr:cNvGrpSpPr>
      </xdr:nvGrpSpPr>
      <xdr:grpSpPr bwMode="auto">
        <a:xfrm flipH="1">
          <a:off x="4248150" y="19469100"/>
          <a:ext cx="161925" cy="752475"/>
          <a:chOff x="890994" y="19687019"/>
          <a:chExt cx="166488" cy="757574"/>
        </a:xfrm>
      </xdr:grpSpPr>
      <xdr:sp macro="" textlink="">
        <xdr:nvSpPr>
          <xdr:cNvPr id="83488" name="Oval 579">
            <a:extLst>
              <a:ext uri="{FF2B5EF4-FFF2-40B4-BE49-F238E27FC236}">
                <a16:creationId xmlns:a16="http://schemas.microsoft.com/office/drawing/2014/main" id="{00000000-0008-0000-0400-000020460100}"/>
              </a:ext>
            </a:extLst>
          </xdr:cNvPr>
          <xdr:cNvSpPr>
            <a:spLocks noChangeArrowheads="1"/>
          </xdr:cNvSpPr>
        </xdr:nvSpPr>
        <xdr:spPr bwMode="auto">
          <a:xfrm>
            <a:off x="902258" y="19687019"/>
            <a:ext cx="36617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89" name="Oval 579">
            <a:extLst>
              <a:ext uri="{FF2B5EF4-FFF2-40B4-BE49-F238E27FC236}">
                <a16:creationId xmlns:a16="http://schemas.microsoft.com/office/drawing/2014/main" id="{00000000-0008-0000-0400-000021460100}"/>
              </a:ext>
            </a:extLst>
          </xdr:cNvPr>
          <xdr:cNvSpPr>
            <a:spLocks noChangeArrowheads="1"/>
          </xdr:cNvSpPr>
        </xdr:nvSpPr>
        <xdr:spPr bwMode="auto">
          <a:xfrm>
            <a:off x="976723" y="19783130"/>
            <a:ext cx="36617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90" name="Oval 579">
            <a:extLst>
              <a:ext uri="{FF2B5EF4-FFF2-40B4-BE49-F238E27FC236}">
                <a16:creationId xmlns:a16="http://schemas.microsoft.com/office/drawing/2014/main" id="{00000000-0008-0000-0400-000022460100}"/>
              </a:ext>
            </a:extLst>
          </xdr:cNvPr>
          <xdr:cNvSpPr>
            <a:spLocks noChangeArrowheads="1"/>
          </xdr:cNvSpPr>
        </xdr:nvSpPr>
        <xdr:spPr bwMode="auto">
          <a:xfrm>
            <a:off x="890994" y="19892232"/>
            <a:ext cx="36617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91" name="Oval 579">
            <a:extLst>
              <a:ext uri="{FF2B5EF4-FFF2-40B4-BE49-F238E27FC236}">
                <a16:creationId xmlns:a16="http://schemas.microsoft.com/office/drawing/2014/main" id="{00000000-0008-0000-0400-000023460100}"/>
              </a:ext>
            </a:extLst>
          </xdr:cNvPr>
          <xdr:cNvSpPr>
            <a:spLocks noChangeArrowheads="1"/>
          </xdr:cNvSpPr>
        </xdr:nvSpPr>
        <xdr:spPr bwMode="auto">
          <a:xfrm>
            <a:off x="1008754" y="19988343"/>
            <a:ext cx="36617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92" name="Oval 579">
            <a:extLst>
              <a:ext uri="{FF2B5EF4-FFF2-40B4-BE49-F238E27FC236}">
                <a16:creationId xmlns:a16="http://schemas.microsoft.com/office/drawing/2014/main" id="{00000000-0008-0000-0400-000024460100}"/>
              </a:ext>
            </a:extLst>
          </xdr:cNvPr>
          <xdr:cNvSpPr>
            <a:spLocks noChangeArrowheads="1"/>
          </xdr:cNvSpPr>
        </xdr:nvSpPr>
        <xdr:spPr bwMode="auto">
          <a:xfrm>
            <a:off x="901375" y="20093116"/>
            <a:ext cx="36617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93" name="Oval 579">
            <a:extLst>
              <a:ext uri="{FF2B5EF4-FFF2-40B4-BE49-F238E27FC236}">
                <a16:creationId xmlns:a16="http://schemas.microsoft.com/office/drawing/2014/main" id="{00000000-0008-0000-0400-000025460100}"/>
              </a:ext>
            </a:extLst>
          </xdr:cNvPr>
          <xdr:cNvSpPr>
            <a:spLocks noChangeArrowheads="1"/>
          </xdr:cNvSpPr>
        </xdr:nvSpPr>
        <xdr:spPr bwMode="auto">
          <a:xfrm>
            <a:off x="1010479" y="20180572"/>
            <a:ext cx="36617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94" name="Oval 579">
            <a:extLst>
              <a:ext uri="{FF2B5EF4-FFF2-40B4-BE49-F238E27FC236}">
                <a16:creationId xmlns:a16="http://schemas.microsoft.com/office/drawing/2014/main" id="{00000000-0008-0000-0400-000026460100}"/>
              </a:ext>
            </a:extLst>
          </xdr:cNvPr>
          <xdr:cNvSpPr>
            <a:spLocks noChangeArrowheads="1"/>
          </xdr:cNvSpPr>
        </xdr:nvSpPr>
        <xdr:spPr bwMode="auto">
          <a:xfrm>
            <a:off x="911759" y="20294002"/>
            <a:ext cx="36617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95" name="Oval 579">
            <a:extLst>
              <a:ext uri="{FF2B5EF4-FFF2-40B4-BE49-F238E27FC236}">
                <a16:creationId xmlns:a16="http://schemas.microsoft.com/office/drawing/2014/main" id="{00000000-0008-0000-0400-000027460100}"/>
              </a:ext>
            </a:extLst>
          </xdr:cNvPr>
          <xdr:cNvSpPr>
            <a:spLocks noChangeArrowheads="1"/>
          </xdr:cNvSpPr>
        </xdr:nvSpPr>
        <xdr:spPr bwMode="auto">
          <a:xfrm>
            <a:off x="1020865" y="20381456"/>
            <a:ext cx="36617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96" name="Oval 579">
            <a:extLst>
              <a:ext uri="{FF2B5EF4-FFF2-40B4-BE49-F238E27FC236}">
                <a16:creationId xmlns:a16="http://schemas.microsoft.com/office/drawing/2014/main" id="{00000000-0008-0000-0400-000028460100}"/>
              </a:ext>
            </a:extLst>
          </xdr:cNvPr>
          <xdr:cNvSpPr>
            <a:spLocks noChangeArrowheads="1"/>
          </xdr:cNvSpPr>
        </xdr:nvSpPr>
        <xdr:spPr bwMode="auto">
          <a:xfrm>
            <a:off x="926478" y="20408293"/>
            <a:ext cx="36617" cy="363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209550</xdr:colOff>
      <xdr:row>87</xdr:row>
      <xdr:rowOff>0</xdr:rowOff>
    </xdr:from>
    <xdr:to>
      <xdr:col>15</xdr:col>
      <xdr:colOff>28575</xdr:colOff>
      <xdr:row>87</xdr:row>
      <xdr:rowOff>104775</xdr:rowOff>
    </xdr:to>
    <xdr:grpSp>
      <xdr:nvGrpSpPr>
        <xdr:cNvPr id="83318" name="グループ化 9">
          <a:extLst>
            <a:ext uri="{FF2B5EF4-FFF2-40B4-BE49-F238E27FC236}">
              <a16:creationId xmlns:a16="http://schemas.microsoft.com/office/drawing/2014/main" id="{00000000-0008-0000-0400-000076450100}"/>
            </a:ext>
          </a:extLst>
        </xdr:cNvPr>
        <xdr:cNvGrpSpPr>
          <a:grpSpLocks/>
        </xdr:cNvGrpSpPr>
      </xdr:nvGrpSpPr>
      <xdr:grpSpPr bwMode="auto">
        <a:xfrm>
          <a:off x="1314450" y="19526250"/>
          <a:ext cx="2857500" cy="104775"/>
          <a:chOff x="1187120" y="19583241"/>
          <a:chExt cx="2840301" cy="102038"/>
        </a:xfrm>
      </xdr:grpSpPr>
      <xdr:sp macro="" textlink="">
        <xdr:nvSpPr>
          <xdr:cNvPr id="83458" name="Oval 579">
            <a:extLst>
              <a:ext uri="{FF2B5EF4-FFF2-40B4-BE49-F238E27FC236}">
                <a16:creationId xmlns:a16="http://schemas.microsoft.com/office/drawing/2014/main" id="{00000000-0008-0000-0400-000002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739696" y="19589744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59" name="Oval 579">
            <a:extLst>
              <a:ext uri="{FF2B5EF4-FFF2-40B4-BE49-F238E27FC236}">
                <a16:creationId xmlns:a16="http://schemas.microsoft.com/office/drawing/2014/main" id="{00000000-0008-0000-0400-000003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536179" y="1958777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0" name="Oval 579">
            <a:extLst>
              <a:ext uri="{FF2B5EF4-FFF2-40B4-BE49-F238E27FC236}">
                <a16:creationId xmlns:a16="http://schemas.microsoft.com/office/drawing/2014/main" id="{00000000-0008-0000-0400-000004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336954" y="1958886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1" name="Oval 579">
            <a:extLst>
              <a:ext uri="{FF2B5EF4-FFF2-40B4-BE49-F238E27FC236}">
                <a16:creationId xmlns:a16="http://schemas.microsoft.com/office/drawing/2014/main" id="{00000000-0008-0000-0400-000005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137727" y="1958995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2" name="Oval 579">
            <a:extLst>
              <a:ext uri="{FF2B5EF4-FFF2-40B4-BE49-F238E27FC236}">
                <a16:creationId xmlns:a16="http://schemas.microsoft.com/office/drawing/2014/main" id="{00000000-0008-0000-0400-000006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950045" y="1959073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3" name="Oval 579">
            <a:extLst>
              <a:ext uri="{FF2B5EF4-FFF2-40B4-BE49-F238E27FC236}">
                <a16:creationId xmlns:a16="http://schemas.microsoft.com/office/drawing/2014/main" id="{00000000-0008-0000-0400-000007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723790" y="1958417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4" name="Oval 579">
            <a:extLst>
              <a:ext uri="{FF2B5EF4-FFF2-40B4-BE49-F238E27FC236}">
                <a16:creationId xmlns:a16="http://schemas.microsoft.com/office/drawing/2014/main" id="{00000000-0008-0000-0400-000008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520273" y="19586844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5" name="Oval 579">
            <a:extLst>
              <a:ext uri="{FF2B5EF4-FFF2-40B4-BE49-F238E27FC236}">
                <a16:creationId xmlns:a16="http://schemas.microsoft.com/office/drawing/2014/main" id="{00000000-0008-0000-0400-000009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321048" y="19587933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6" name="Oval 579">
            <a:extLst>
              <a:ext uri="{FF2B5EF4-FFF2-40B4-BE49-F238E27FC236}">
                <a16:creationId xmlns:a16="http://schemas.microsoft.com/office/drawing/2014/main" id="{00000000-0008-0000-0400-00000A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121821" y="19589024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7" name="Oval 579">
            <a:extLst>
              <a:ext uri="{FF2B5EF4-FFF2-40B4-BE49-F238E27FC236}">
                <a16:creationId xmlns:a16="http://schemas.microsoft.com/office/drawing/2014/main" id="{00000000-0008-0000-0400-00000B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934139" y="19589803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8" name="Oval 579">
            <a:extLst>
              <a:ext uri="{FF2B5EF4-FFF2-40B4-BE49-F238E27FC236}">
                <a16:creationId xmlns:a16="http://schemas.microsoft.com/office/drawing/2014/main" id="{00000000-0008-0000-0400-00000C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904067" y="1958324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69" name="Oval 579">
            <a:extLst>
              <a:ext uri="{FF2B5EF4-FFF2-40B4-BE49-F238E27FC236}">
                <a16:creationId xmlns:a16="http://schemas.microsoft.com/office/drawing/2014/main" id="{00000000-0008-0000-0400-00000D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773254" y="1959149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0" name="Oval 579">
            <a:extLst>
              <a:ext uri="{FF2B5EF4-FFF2-40B4-BE49-F238E27FC236}">
                <a16:creationId xmlns:a16="http://schemas.microsoft.com/office/drawing/2014/main" id="{00000000-0008-0000-0400-00000E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74029" y="1959258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1" name="Oval 579">
            <a:extLst>
              <a:ext uri="{FF2B5EF4-FFF2-40B4-BE49-F238E27FC236}">
                <a16:creationId xmlns:a16="http://schemas.microsoft.com/office/drawing/2014/main" id="{00000000-0008-0000-0400-00000F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374802" y="1959367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2" name="Oval 579">
            <a:extLst>
              <a:ext uri="{FF2B5EF4-FFF2-40B4-BE49-F238E27FC236}">
                <a16:creationId xmlns:a16="http://schemas.microsoft.com/office/drawing/2014/main" id="{00000000-0008-0000-0400-000010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187120" y="1959445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3" name="Oval 579">
            <a:extLst>
              <a:ext uri="{FF2B5EF4-FFF2-40B4-BE49-F238E27FC236}">
                <a16:creationId xmlns:a16="http://schemas.microsoft.com/office/drawing/2014/main" id="{00000000-0008-0000-0400-000011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827050" y="1964457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4" name="Oval 579">
            <a:extLst>
              <a:ext uri="{FF2B5EF4-FFF2-40B4-BE49-F238E27FC236}">
                <a16:creationId xmlns:a16="http://schemas.microsoft.com/office/drawing/2014/main" id="{00000000-0008-0000-0400-000012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623533" y="1964260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5" name="Oval 579">
            <a:extLst>
              <a:ext uri="{FF2B5EF4-FFF2-40B4-BE49-F238E27FC236}">
                <a16:creationId xmlns:a16="http://schemas.microsoft.com/office/drawing/2014/main" id="{00000000-0008-0000-0400-000013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424308" y="1964368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6" name="Oval 579">
            <a:extLst>
              <a:ext uri="{FF2B5EF4-FFF2-40B4-BE49-F238E27FC236}">
                <a16:creationId xmlns:a16="http://schemas.microsoft.com/office/drawing/2014/main" id="{00000000-0008-0000-0400-000014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225081" y="1964478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7" name="Oval 579">
            <a:extLst>
              <a:ext uri="{FF2B5EF4-FFF2-40B4-BE49-F238E27FC236}">
                <a16:creationId xmlns:a16="http://schemas.microsoft.com/office/drawing/2014/main" id="{00000000-0008-0000-0400-000015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2037399" y="1964555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8" name="Oval 579">
            <a:extLst>
              <a:ext uri="{FF2B5EF4-FFF2-40B4-BE49-F238E27FC236}">
                <a16:creationId xmlns:a16="http://schemas.microsoft.com/office/drawing/2014/main" id="{00000000-0008-0000-0400-000016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811144" y="19638998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79" name="Oval 579">
            <a:extLst>
              <a:ext uri="{FF2B5EF4-FFF2-40B4-BE49-F238E27FC236}">
                <a16:creationId xmlns:a16="http://schemas.microsoft.com/office/drawing/2014/main" id="{00000000-0008-0000-0400-000017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607627" y="1964167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80" name="Oval 579">
            <a:extLst>
              <a:ext uri="{FF2B5EF4-FFF2-40B4-BE49-F238E27FC236}">
                <a16:creationId xmlns:a16="http://schemas.microsoft.com/office/drawing/2014/main" id="{00000000-0008-0000-0400-000018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408402" y="1964276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81" name="Oval 579">
            <a:extLst>
              <a:ext uri="{FF2B5EF4-FFF2-40B4-BE49-F238E27FC236}">
                <a16:creationId xmlns:a16="http://schemas.microsoft.com/office/drawing/2014/main" id="{00000000-0008-0000-0400-000019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209175" y="19643852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82" name="Oval 579">
            <a:extLst>
              <a:ext uri="{FF2B5EF4-FFF2-40B4-BE49-F238E27FC236}">
                <a16:creationId xmlns:a16="http://schemas.microsoft.com/office/drawing/2014/main" id="{00000000-0008-0000-0400-00001A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021493" y="19644631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83" name="Oval 579">
            <a:extLst>
              <a:ext uri="{FF2B5EF4-FFF2-40B4-BE49-F238E27FC236}">
                <a16:creationId xmlns:a16="http://schemas.microsoft.com/office/drawing/2014/main" id="{00000000-0008-0000-0400-00001B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991421" y="1963806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84" name="Oval 579">
            <a:extLst>
              <a:ext uri="{FF2B5EF4-FFF2-40B4-BE49-F238E27FC236}">
                <a16:creationId xmlns:a16="http://schemas.microsoft.com/office/drawing/2014/main" id="{00000000-0008-0000-0400-00001C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860608" y="1964632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85" name="Oval 579">
            <a:extLst>
              <a:ext uri="{FF2B5EF4-FFF2-40B4-BE49-F238E27FC236}">
                <a16:creationId xmlns:a16="http://schemas.microsoft.com/office/drawing/2014/main" id="{00000000-0008-0000-0400-00001D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661383" y="1964740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86" name="Oval 579">
            <a:extLst>
              <a:ext uri="{FF2B5EF4-FFF2-40B4-BE49-F238E27FC236}">
                <a16:creationId xmlns:a16="http://schemas.microsoft.com/office/drawing/2014/main" id="{00000000-0008-0000-0400-00001E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462156" y="19648500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487" name="Oval 579">
            <a:extLst>
              <a:ext uri="{FF2B5EF4-FFF2-40B4-BE49-F238E27FC236}">
                <a16:creationId xmlns:a16="http://schemas.microsoft.com/office/drawing/2014/main" id="{00000000-0008-0000-0400-00001F4601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274474" y="19649279"/>
            <a:ext cx="36000" cy="36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266700</xdr:colOff>
      <xdr:row>90</xdr:row>
      <xdr:rowOff>104775</xdr:rowOff>
    </xdr:from>
    <xdr:to>
      <xdr:col>21</xdr:col>
      <xdr:colOff>57150</xdr:colOff>
      <xdr:row>92</xdr:row>
      <xdr:rowOff>9525</xdr:rowOff>
    </xdr:to>
    <xdr:grpSp>
      <xdr:nvGrpSpPr>
        <xdr:cNvPr id="83319" name="グループ化 895">
          <a:extLst>
            <a:ext uri="{FF2B5EF4-FFF2-40B4-BE49-F238E27FC236}">
              <a16:creationId xmlns:a16="http://schemas.microsoft.com/office/drawing/2014/main" id="{00000000-0008-0000-0400-000077450100}"/>
            </a:ext>
          </a:extLst>
        </xdr:cNvPr>
        <xdr:cNvGrpSpPr>
          <a:grpSpLocks/>
        </xdr:cNvGrpSpPr>
      </xdr:nvGrpSpPr>
      <xdr:grpSpPr bwMode="auto">
        <a:xfrm>
          <a:off x="5514975" y="20145375"/>
          <a:ext cx="342900" cy="247650"/>
          <a:chOff x="1290022" y="20237438"/>
          <a:chExt cx="334109" cy="251761"/>
        </a:xfrm>
      </xdr:grpSpPr>
      <xdr:sp macro="" textlink="">
        <xdr:nvSpPr>
          <xdr:cNvPr id="83445" name="Oval 572">
            <a:extLst>
              <a:ext uri="{FF2B5EF4-FFF2-40B4-BE49-F238E27FC236}">
                <a16:creationId xmlns:a16="http://schemas.microsoft.com/office/drawing/2014/main" id="{00000000-0008-0000-0400-0000F5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46" name="Oval 573">
            <a:extLst>
              <a:ext uri="{FF2B5EF4-FFF2-40B4-BE49-F238E27FC236}">
                <a16:creationId xmlns:a16="http://schemas.microsoft.com/office/drawing/2014/main" id="{00000000-0008-0000-0400-0000F645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47" name="Oval 574">
            <a:extLst>
              <a:ext uri="{FF2B5EF4-FFF2-40B4-BE49-F238E27FC236}">
                <a16:creationId xmlns:a16="http://schemas.microsoft.com/office/drawing/2014/main" id="{00000000-0008-0000-0400-0000F745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48" name="Oval 575">
            <a:extLst>
              <a:ext uri="{FF2B5EF4-FFF2-40B4-BE49-F238E27FC236}">
                <a16:creationId xmlns:a16="http://schemas.microsoft.com/office/drawing/2014/main" id="{00000000-0008-0000-0400-0000F8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49" name="Oval 576">
            <a:extLst>
              <a:ext uri="{FF2B5EF4-FFF2-40B4-BE49-F238E27FC236}">
                <a16:creationId xmlns:a16="http://schemas.microsoft.com/office/drawing/2014/main" id="{00000000-0008-0000-0400-0000F945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50" name="Oval 578">
            <a:extLst>
              <a:ext uri="{FF2B5EF4-FFF2-40B4-BE49-F238E27FC236}">
                <a16:creationId xmlns:a16="http://schemas.microsoft.com/office/drawing/2014/main" id="{00000000-0008-0000-0400-0000FA45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51" name="Oval 579">
            <a:extLst>
              <a:ext uri="{FF2B5EF4-FFF2-40B4-BE49-F238E27FC236}">
                <a16:creationId xmlns:a16="http://schemas.microsoft.com/office/drawing/2014/main" id="{00000000-0008-0000-0400-0000FB45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52" name="Oval 586">
            <a:extLst>
              <a:ext uri="{FF2B5EF4-FFF2-40B4-BE49-F238E27FC236}">
                <a16:creationId xmlns:a16="http://schemas.microsoft.com/office/drawing/2014/main" id="{00000000-0008-0000-0400-0000FC45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53" name="Oval 590">
            <a:extLst>
              <a:ext uri="{FF2B5EF4-FFF2-40B4-BE49-F238E27FC236}">
                <a16:creationId xmlns:a16="http://schemas.microsoft.com/office/drawing/2014/main" id="{00000000-0008-0000-0400-0000FD45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54" name="Oval 572">
            <a:extLst>
              <a:ext uri="{FF2B5EF4-FFF2-40B4-BE49-F238E27FC236}">
                <a16:creationId xmlns:a16="http://schemas.microsoft.com/office/drawing/2014/main" id="{00000000-0008-0000-0400-0000FE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55" name="Oval 573">
            <a:extLst>
              <a:ext uri="{FF2B5EF4-FFF2-40B4-BE49-F238E27FC236}">
                <a16:creationId xmlns:a16="http://schemas.microsoft.com/office/drawing/2014/main" id="{00000000-0008-0000-0400-0000FF45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56" name="Oval 575">
            <a:extLst>
              <a:ext uri="{FF2B5EF4-FFF2-40B4-BE49-F238E27FC236}">
                <a16:creationId xmlns:a16="http://schemas.microsoft.com/office/drawing/2014/main" id="{00000000-0008-0000-0400-00000046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57" name="Oval 579">
            <a:extLst>
              <a:ext uri="{FF2B5EF4-FFF2-40B4-BE49-F238E27FC236}">
                <a16:creationId xmlns:a16="http://schemas.microsoft.com/office/drawing/2014/main" id="{00000000-0008-0000-0400-00000146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219075</xdr:colOff>
      <xdr:row>86</xdr:row>
      <xdr:rowOff>57150</xdr:rowOff>
    </xdr:from>
    <xdr:to>
      <xdr:col>22</xdr:col>
      <xdr:colOff>200025</xdr:colOff>
      <xdr:row>88</xdr:row>
      <xdr:rowOff>47625</xdr:rowOff>
    </xdr:to>
    <xdr:grpSp>
      <xdr:nvGrpSpPr>
        <xdr:cNvPr id="83320" name="グループ化 909">
          <a:extLst>
            <a:ext uri="{FF2B5EF4-FFF2-40B4-BE49-F238E27FC236}">
              <a16:creationId xmlns:a16="http://schemas.microsoft.com/office/drawing/2014/main" id="{00000000-0008-0000-0400-000078450100}"/>
            </a:ext>
          </a:extLst>
        </xdr:cNvPr>
        <xdr:cNvGrpSpPr>
          <a:grpSpLocks/>
        </xdr:cNvGrpSpPr>
      </xdr:nvGrpSpPr>
      <xdr:grpSpPr bwMode="auto">
        <a:xfrm rot="16200000" flipH="1">
          <a:off x="5981700" y="19450050"/>
          <a:ext cx="333375" cy="257175"/>
          <a:chOff x="1290022" y="20237438"/>
          <a:chExt cx="334109" cy="251761"/>
        </a:xfrm>
      </xdr:grpSpPr>
      <xdr:sp macro="" textlink="">
        <xdr:nvSpPr>
          <xdr:cNvPr id="83432" name="Oval 572">
            <a:extLst>
              <a:ext uri="{FF2B5EF4-FFF2-40B4-BE49-F238E27FC236}">
                <a16:creationId xmlns:a16="http://schemas.microsoft.com/office/drawing/2014/main" id="{00000000-0008-0000-0400-0000E8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33" name="Oval 573">
            <a:extLst>
              <a:ext uri="{FF2B5EF4-FFF2-40B4-BE49-F238E27FC236}">
                <a16:creationId xmlns:a16="http://schemas.microsoft.com/office/drawing/2014/main" id="{00000000-0008-0000-0400-0000E945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34" name="Oval 574">
            <a:extLst>
              <a:ext uri="{FF2B5EF4-FFF2-40B4-BE49-F238E27FC236}">
                <a16:creationId xmlns:a16="http://schemas.microsoft.com/office/drawing/2014/main" id="{00000000-0008-0000-0400-0000EA45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35" name="Oval 575">
            <a:extLst>
              <a:ext uri="{FF2B5EF4-FFF2-40B4-BE49-F238E27FC236}">
                <a16:creationId xmlns:a16="http://schemas.microsoft.com/office/drawing/2014/main" id="{00000000-0008-0000-0400-0000EB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36" name="Oval 576">
            <a:extLst>
              <a:ext uri="{FF2B5EF4-FFF2-40B4-BE49-F238E27FC236}">
                <a16:creationId xmlns:a16="http://schemas.microsoft.com/office/drawing/2014/main" id="{00000000-0008-0000-0400-0000EC45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37" name="Oval 578">
            <a:extLst>
              <a:ext uri="{FF2B5EF4-FFF2-40B4-BE49-F238E27FC236}">
                <a16:creationId xmlns:a16="http://schemas.microsoft.com/office/drawing/2014/main" id="{00000000-0008-0000-0400-0000ED45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38" name="Oval 579">
            <a:extLst>
              <a:ext uri="{FF2B5EF4-FFF2-40B4-BE49-F238E27FC236}">
                <a16:creationId xmlns:a16="http://schemas.microsoft.com/office/drawing/2014/main" id="{00000000-0008-0000-0400-0000EE45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39" name="Oval 586">
            <a:extLst>
              <a:ext uri="{FF2B5EF4-FFF2-40B4-BE49-F238E27FC236}">
                <a16:creationId xmlns:a16="http://schemas.microsoft.com/office/drawing/2014/main" id="{00000000-0008-0000-0400-0000EF45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40" name="Oval 590">
            <a:extLst>
              <a:ext uri="{FF2B5EF4-FFF2-40B4-BE49-F238E27FC236}">
                <a16:creationId xmlns:a16="http://schemas.microsoft.com/office/drawing/2014/main" id="{00000000-0008-0000-0400-0000F045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41" name="Oval 572">
            <a:extLst>
              <a:ext uri="{FF2B5EF4-FFF2-40B4-BE49-F238E27FC236}">
                <a16:creationId xmlns:a16="http://schemas.microsoft.com/office/drawing/2014/main" id="{00000000-0008-0000-0400-0000F1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42" name="Oval 573">
            <a:extLst>
              <a:ext uri="{FF2B5EF4-FFF2-40B4-BE49-F238E27FC236}">
                <a16:creationId xmlns:a16="http://schemas.microsoft.com/office/drawing/2014/main" id="{00000000-0008-0000-0400-0000F245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43" name="Oval 575">
            <a:extLst>
              <a:ext uri="{FF2B5EF4-FFF2-40B4-BE49-F238E27FC236}">
                <a16:creationId xmlns:a16="http://schemas.microsoft.com/office/drawing/2014/main" id="{00000000-0008-0000-0400-0000F3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44" name="Oval 579">
            <a:extLst>
              <a:ext uri="{FF2B5EF4-FFF2-40B4-BE49-F238E27FC236}">
                <a16:creationId xmlns:a16="http://schemas.microsoft.com/office/drawing/2014/main" id="{00000000-0008-0000-0400-0000F445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257175</xdr:colOff>
      <xdr:row>77</xdr:row>
      <xdr:rowOff>209550</xdr:rowOff>
    </xdr:from>
    <xdr:to>
      <xdr:col>4</xdr:col>
      <xdr:colOff>38100</xdr:colOff>
      <xdr:row>79</xdr:row>
      <xdr:rowOff>9525</xdr:rowOff>
    </xdr:to>
    <xdr:grpSp>
      <xdr:nvGrpSpPr>
        <xdr:cNvPr id="83321" name="グループ化 923">
          <a:extLst>
            <a:ext uri="{FF2B5EF4-FFF2-40B4-BE49-F238E27FC236}">
              <a16:creationId xmlns:a16="http://schemas.microsoft.com/office/drawing/2014/main" id="{00000000-0008-0000-0400-000079450100}"/>
            </a:ext>
          </a:extLst>
        </xdr:cNvPr>
        <xdr:cNvGrpSpPr>
          <a:grpSpLocks/>
        </xdr:cNvGrpSpPr>
      </xdr:nvGrpSpPr>
      <xdr:grpSpPr bwMode="auto">
        <a:xfrm rot="10800000" flipH="1">
          <a:off x="809625" y="17849850"/>
          <a:ext cx="333375" cy="257175"/>
          <a:chOff x="1290022" y="20237438"/>
          <a:chExt cx="334109" cy="251761"/>
        </a:xfrm>
      </xdr:grpSpPr>
      <xdr:sp macro="" textlink="">
        <xdr:nvSpPr>
          <xdr:cNvPr id="83419" name="Oval 572">
            <a:extLst>
              <a:ext uri="{FF2B5EF4-FFF2-40B4-BE49-F238E27FC236}">
                <a16:creationId xmlns:a16="http://schemas.microsoft.com/office/drawing/2014/main" id="{00000000-0008-0000-0400-0000DB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0" name="Oval 573">
            <a:extLst>
              <a:ext uri="{FF2B5EF4-FFF2-40B4-BE49-F238E27FC236}">
                <a16:creationId xmlns:a16="http://schemas.microsoft.com/office/drawing/2014/main" id="{00000000-0008-0000-0400-0000DC45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1" name="Oval 574">
            <a:extLst>
              <a:ext uri="{FF2B5EF4-FFF2-40B4-BE49-F238E27FC236}">
                <a16:creationId xmlns:a16="http://schemas.microsoft.com/office/drawing/2014/main" id="{00000000-0008-0000-0400-0000DD45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2" name="Oval 575">
            <a:extLst>
              <a:ext uri="{FF2B5EF4-FFF2-40B4-BE49-F238E27FC236}">
                <a16:creationId xmlns:a16="http://schemas.microsoft.com/office/drawing/2014/main" id="{00000000-0008-0000-0400-0000DE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3" name="Oval 576">
            <a:extLst>
              <a:ext uri="{FF2B5EF4-FFF2-40B4-BE49-F238E27FC236}">
                <a16:creationId xmlns:a16="http://schemas.microsoft.com/office/drawing/2014/main" id="{00000000-0008-0000-0400-0000DF45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4" name="Oval 578">
            <a:extLst>
              <a:ext uri="{FF2B5EF4-FFF2-40B4-BE49-F238E27FC236}">
                <a16:creationId xmlns:a16="http://schemas.microsoft.com/office/drawing/2014/main" id="{00000000-0008-0000-0400-0000E045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5" name="Oval 579">
            <a:extLst>
              <a:ext uri="{FF2B5EF4-FFF2-40B4-BE49-F238E27FC236}">
                <a16:creationId xmlns:a16="http://schemas.microsoft.com/office/drawing/2014/main" id="{00000000-0008-0000-0400-0000E145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6" name="Oval 586">
            <a:extLst>
              <a:ext uri="{FF2B5EF4-FFF2-40B4-BE49-F238E27FC236}">
                <a16:creationId xmlns:a16="http://schemas.microsoft.com/office/drawing/2014/main" id="{00000000-0008-0000-0400-0000E245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7" name="Oval 590">
            <a:extLst>
              <a:ext uri="{FF2B5EF4-FFF2-40B4-BE49-F238E27FC236}">
                <a16:creationId xmlns:a16="http://schemas.microsoft.com/office/drawing/2014/main" id="{00000000-0008-0000-0400-0000E345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8" name="Oval 572">
            <a:extLst>
              <a:ext uri="{FF2B5EF4-FFF2-40B4-BE49-F238E27FC236}">
                <a16:creationId xmlns:a16="http://schemas.microsoft.com/office/drawing/2014/main" id="{00000000-0008-0000-0400-0000E4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29" name="Oval 573">
            <a:extLst>
              <a:ext uri="{FF2B5EF4-FFF2-40B4-BE49-F238E27FC236}">
                <a16:creationId xmlns:a16="http://schemas.microsoft.com/office/drawing/2014/main" id="{00000000-0008-0000-0400-0000E545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30" name="Oval 575">
            <a:extLst>
              <a:ext uri="{FF2B5EF4-FFF2-40B4-BE49-F238E27FC236}">
                <a16:creationId xmlns:a16="http://schemas.microsoft.com/office/drawing/2014/main" id="{00000000-0008-0000-0400-0000E6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31" name="Oval 579">
            <a:extLst>
              <a:ext uri="{FF2B5EF4-FFF2-40B4-BE49-F238E27FC236}">
                <a16:creationId xmlns:a16="http://schemas.microsoft.com/office/drawing/2014/main" id="{00000000-0008-0000-0400-0000E745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136068</xdr:colOff>
      <xdr:row>77</xdr:row>
      <xdr:rowOff>209550</xdr:rowOff>
    </xdr:from>
    <xdr:to>
      <xdr:col>5</xdr:col>
      <xdr:colOff>193217</xdr:colOff>
      <xdr:row>79</xdr:row>
      <xdr:rowOff>0</xdr:rowOff>
    </xdr:to>
    <xdr:grpSp>
      <xdr:nvGrpSpPr>
        <xdr:cNvPr id="83322" name="グループ化 937">
          <a:extLst>
            <a:ext uri="{FF2B5EF4-FFF2-40B4-BE49-F238E27FC236}">
              <a16:creationId xmlns:a16="http://schemas.microsoft.com/office/drawing/2014/main" id="{00000000-0008-0000-0400-00007A450100}"/>
            </a:ext>
          </a:extLst>
        </xdr:cNvPr>
        <xdr:cNvGrpSpPr>
          <a:grpSpLocks/>
        </xdr:cNvGrpSpPr>
      </xdr:nvGrpSpPr>
      <xdr:grpSpPr bwMode="auto">
        <a:xfrm rot="10800000" flipH="1">
          <a:off x="1240968" y="17849850"/>
          <a:ext cx="333374" cy="247650"/>
          <a:chOff x="1290022" y="20237438"/>
          <a:chExt cx="334109" cy="251761"/>
        </a:xfrm>
      </xdr:grpSpPr>
      <xdr:sp macro="" textlink="">
        <xdr:nvSpPr>
          <xdr:cNvPr id="83406" name="Oval 572">
            <a:extLst>
              <a:ext uri="{FF2B5EF4-FFF2-40B4-BE49-F238E27FC236}">
                <a16:creationId xmlns:a16="http://schemas.microsoft.com/office/drawing/2014/main" id="{00000000-0008-0000-0400-0000CE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07" name="Oval 573">
            <a:extLst>
              <a:ext uri="{FF2B5EF4-FFF2-40B4-BE49-F238E27FC236}">
                <a16:creationId xmlns:a16="http://schemas.microsoft.com/office/drawing/2014/main" id="{00000000-0008-0000-0400-0000CF45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08" name="Oval 574">
            <a:extLst>
              <a:ext uri="{FF2B5EF4-FFF2-40B4-BE49-F238E27FC236}">
                <a16:creationId xmlns:a16="http://schemas.microsoft.com/office/drawing/2014/main" id="{00000000-0008-0000-0400-0000D045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09" name="Oval 575">
            <a:extLst>
              <a:ext uri="{FF2B5EF4-FFF2-40B4-BE49-F238E27FC236}">
                <a16:creationId xmlns:a16="http://schemas.microsoft.com/office/drawing/2014/main" id="{00000000-0008-0000-0400-0000D1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10" name="Oval 576">
            <a:extLst>
              <a:ext uri="{FF2B5EF4-FFF2-40B4-BE49-F238E27FC236}">
                <a16:creationId xmlns:a16="http://schemas.microsoft.com/office/drawing/2014/main" id="{00000000-0008-0000-0400-0000D245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11" name="Oval 578">
            <a:extLst>
              <a:ext uri="{FF2B5EF4-FFF2-40B4-BE49-F238E27FC236}">
                <a16:creationId xmlns:a16="http://schemas.microsoft.com/office/drawing/2014/main" id="{00000000-0008-0000-0400-0000D345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12" name="Oval 579">
            <a:extLst>
              <a:ext uri="{FF2B5EF4-FFF2-40B4-BE49-F238E27FC236}">
                <a16:creationId xmlns:a16="http://schemas.microsoft.com/office/drawing/2014/main" id="{00000000-0008-0000-0400-0000D445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13" name="Oval 586">
            <a:extLst>
              <a:ext uri="{FF2B5EF4-FFF2-40B4-BE49-F238E27FC236}">
                <a16:creationId xmlns:a16="http://schemas.microsoft.com/office/drawing/2014/main" id="{00000000-0008-0000-0400-0000D545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14" name="Oval 590">
            <a:extLst>
              <a:ext uri="{FF2B5EF4-FFF2-40B4-BE49-F238E27FC236}">
                <a16:creationId xmlns:a16="http://schemas.microsoft.com/office/drawing/2014/main" id="{00000000-0008-0000-0400-0000D645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15" name="Oval 572">
            <a:extLst>
              <a:ext uri="{FF2B5EF4-FFF2-40B4-BE49-F238E27FC236}">
                <a16:creationId xmlns:a16="http://schemas.microsoft.com/office/drawing/2014/main" id="{00000000-0008-0000-0400-0000D7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16" name="Oval 573">
            <a:extLst>
              <a:ext uri="{FF2B5EF4-FFF2-40B4-BE49-F238E27FC236}">
                <a16:creationId xmlns:a16="http://schemas.microsoft.com/office/drawing/2014/main" id="{00000000-0008-0000-0400-0000D845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17" name="Oval 575">
            <a:extLst>
              <a:ext uri="{FF2B5EF4-FFF2-40B4-BE49-F238E27FC236}">
                <a16:creationId xmlns:a16="http://schemas.microsoft.com/office/drawing/2014/main" id="{00000000-0008-0000-0400-0000D9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18" name="Oval 579">
            <a:extLst>
              <a:ext uri="{FF2B5EF4-FFF2-40B4-BE49-F238E27FC236}">
                <a16:creationId xmlns:a16="http://schemas.microsoft.com/office/drawing/2014/main" id="{00000000-0008-0000-0400-0000DA45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15</xdr:col>
      <xdr:colOff>76200</xdr:colOff>
      <xdr:row>77</xdr:row>
      <xdr:rowOff>209550</xdr:rowOff>
    </xdr:from>
    <xdr:to>
      <xdr:col>16</xdr:col>
      <xdr:colOff>133350</xdr:colOff>
      <xdr:row>79</xdr:row>
      <xdr:rowOff>0</xdr:rowOff>
    </xdr:to>
    <xdr:grpSp>
      <xdr:nvGrpSpPr>
        <xdr:cNvPr id="83323" name="グループ化 951">
          <a:extLst>
            <a:ext uri="{FF2B5EF4-FFF2-40B4-BE49-F238E27FC236}">
              <a16:creationId xmlns:a16="http://schemas.microsoft.com/office/drawing/2014/main" id="{00000000-0008-0000-0400-00007B450100}"/>
            </a:ext>
          </a:extLst>
        </xdr:cNvPr>
        <xdr:cNvGrpSpPr>
          <a:grpSpLocks/>
        </xdr:cNvGrpSpPr>
      </xdr:nvGrpSpPr>
      <xdr:grpSpPr bwMode="auto">
        <a:xfrm rot="10800000">
          <a:off x="4219575" y="17849850"/>
          <a:ext cx="333375" cy="247650"/>
          <a:chOff x="1290022" y="20237438"/>
          <a:chExt cx="334109" cy="251761"/>
        </a:xfrm>
      </xdr:grpSpPr>
      <xdr:sp macro="" textlink="">
        <xdr:nvSpPr>
          <xdr:cNvPr id="83393" name="Oval 572">
            <a:extLst>
              <a:ext uri="{FF2B5EF4-FFF2-40B4-BE49-F238E27FC236}">
                <a16:creationId xmlns:a16="http://schemas.microsoft.com/office/drawing/2014/main" id="{00000000-0008-0000-0400-0000C1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94" name="Oval 573">
            <a:extLst>
              <a:ext uri="{FF2B5EF4-FFF2-40B4-BE49-F238E27FC236}">
                <a16:creationId xmlns:a16="http://schemas.microsoft.com/office/drawing/2014/main" id="{00000000-0008-0000-0400-0000C245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95" name="Oval 574">
            <a:extLst>
              <a:ext uri="{FF2B5EF4-FFF2-40B4-BE49-F238E27FC236}">
                <a16:creationId xmlns:a16="http://schemas.microsoft.com/office/drawing/2014/main" id="{00000000-0008-0000-0400-0000C345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96" name="Oval 575">
            <a:extLst>
              <a:ext uri="{FF2B5EF4-FFF2-40B4-BE49-F238E27FC236}">
                <a16:creationId xmlns:a16="http://schemas.microsoft.com/office/drawing/2014/main" id="{00000000-0008-0000-0400-0000C4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97" name="Oval 576">
            <a:extLst>
              <a:ext uri="{FF2B5EF4-FFF2-40B4-BE49-F238E27FC236}">
                <a16:creationId xmlns:a16="http://schemas.microsoft.com/office/drawing/2014/main" id="{00000000-0008-0000-0400-0000C545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98" name="Oval 578">
            <a:extLst>
              <a:ext uri="{FF2B5EF4-FFF2-40B4-BE49-F238E27FC236}">
                <a16:creationId xmlns:a16="http://schemas.microsoft.com/office/drawing/2014/main" id="{00000000-0008-0000-0400-0000C645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99" name="Oval 579">
            <a:extLst>
              <a:ext uri="{FF2B5EF4-FFF2-40B4-BE49-F238E27FC236}">
                <a16:creationId xmlns:a16="http://schemas.microsoft.com/office/drawing/2014/main" id="{00000000-0008-0000-0400-0000C745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00" name="Oval 586">
            <a:extLst>
              <a:ext uri="{FF2B5EF4-FFF2-40B4-BE49-F238E27FC236}">
                <a16:creationId xmlns:a16="http://schemas.microsoft.com/office/drawing/2014/main" id="{00000000-0008-0000-0400-0000C845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01" name="Oval 590">
            <a:extLst>
              <a:ext uri="{FF2B5EF4-FFF2-40B4-BE49-F238E27FC236}">
                <a16:creationId xmlns:a16="http://schemas.microsoft.com/office/drawing/2014/main" id="{00000000-0008-0000-0400-0000C945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02" name="Oval 572">
            <a:extLst>
              <a:ext uri="{FF2B5EF4-FFF2-40B4-BE49-F238E27FC236}">
                <a16:creationId xmlns:a16="http://schemas.microsoft.com/office/drawing/2014/main" id="{00000000-0008-0000-0400-0000CA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03" name="Oval 573">
            <a:extLst>
              <a:ext uri="{FF2B5EF4-FFF2-40B4-BE49-F238E27FC236}">
                <a16:creationId xmlns:a16="http://schemas.microsoft.com/office/drawing/2014/main" id="{00000000-0008-0000-0400-0000CB45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04" name="Oval 575">
            <a:extLst>
              <a:ext uri="{FF2B5EF4-FFF2-40B4-BE49-F238E27FC236}">
                <a16:creationId xmlns:a16="http://schemas.microsoft.com/office/drawing/2014/main" id="{00000000-0008-0000-0400-0000CC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05" name="Oval 579">
            <a:extLst>
              <a:ext uri="{FF2B5EF4-FFF2-40B4-BE49-F238E27FC236}">
                <a16:creationId xmlns:a16="http://schemas.microsoft.com/office/drawing/2014/main" id="{00000000-0008-0000-0400-0000CD45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13</xdr:col>
      <xdr:colOff>212275</xdr:colOff>
      <xdr:row>80</xdr:row>
      <xdr:rowOff>57150</xdr:rowOff>
    </xdr:from>
    <xdr:to>
      <xdr:col>15</xdr:col>
      <xdr:colOff>1364</xdr:colOff>
      <xdr:row>81</xdr:row>
      <xdr:rowOff>133350</xdr:rowOff>
    </xdr:to>
    <xdr:grpSp>
      <xdr:nvGrpSpPr>
        <xdr:cNvPr id="83324" name="グループ化 979">
          <a:extLst>
            <a:ext uri="{FF2B5EF4-FFF2-40B4-BE49-F238E27FC236}">
              <a16:creationId xmlns:a16="http://schemas.microsoft.com/office/drawing/2014/main" id="{00000000-0008-0000-0400-00007C450100}"/>
            </a:ext>
          </a:extLst>
        </xdr:cNvPr>
        <xdr:cNvGrpSpPr>
          <a:grpSpLocks/>
        </xdr:cNvGrpSpPr>
      </xdr:nvGrpSpPr>
      <xdr:grpSpPr bwMode="auto">
        <a:xfrm flipH="1">
          <a:off x="3803200" y="18383250"/>
          <a:ext cx="341539" cy="247650"/>
          <a:chOff x="1290022" y="20237438"/>
          <a:chExt cx="334109" cy="251761"/>
        </a:xfrm>
      </xdr:grpSpPr>
      <xdr:sp macro="" textlink="">
        <xdr:nvSpPr>
          <xdr:cNvPr id="83380" name="Oval 572">
            <a:extLst>
              <a:ext uri="{FF2B5EF4-FFF2-40B4-BE49-F238E27FC236}">
                <a16:creationId xmlns:a16="http://schemas.microsoft.com/office/drawing/2014/main" id="{00000000-0008-0000-0400-0000B4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81" name="Oval 573">
            <a:extLst>
              <a:ext uri="{FF2B5EF4-FFF2-40B4-BE49-F238E27FC236}">
                <a16:creationId xmlns:a16="http://schemas.microsoft.com/office/drawing/2014/main" id="{00000000-0008-0000-0400-0000B5450100}"/>
              </a:ext>
            </a:extLst>
          </xdr:cNvPr>
          <xdr:cNvSpPr>
            <a:spLocks noChangeArrowheads="1"/>
          </xdr:cNvSpPr>
        </xdr:nvSpPr>
        <xdr:spPr bwMode="auto">
          <a:xfrm>
            <a:off x="1365737" y="20433782"/>
            <a:ext cx="63276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82" name="Oval 574">
            <a:extLst>
              <a:ext uri="{FF2B5EF4-FFF2-40B4-BE49-F238E27FC236}">
                <a16:creationId xmlns:a16="http://schemas.microsoft.com/office/drawing/2014/main" id="{00000000-0008-0000-0400-0000B6450100}"/>
              </a:ext>
            </a:extLst>
          </xdr:cNvPr>
          <xdr:cNvSpPr>
            <a:spLocks noChangeArrowheads="1"/>
          </xdr:cNvSpPr>
        </xdr:nvSpPr>
        <xdr:spPr bwMode="auto">
          <a:xfrm>
            <a:off x="1504893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83" name="Oval 575">
            <a:extLst>
              <a:ext uri="{FF2B5EF4-FFF2-40B4-BE49-F238E27FC236}">
                <a16:creationId xmlns:a16="http://schemas.microsoft.com/office/drawing/2014/main" id="{00000000-0008-0000-0400-0000B7450100}"/>
              </a:ext>
            </a:extLst>
          </xdr:cNvPr>
          <xdr:cNvSpPr>
            <a:spLocks noChangeArrowheads="1"/>
          </xdr:cNvSpPr>
        </xdr:nvSpPr>
        <xdr:spPr bwMode="auto">
          <a:xfrm>
            <a:off x="1295278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84" name="Oval 576">
            <a:extLst>
              <a:ext uri="{FF2B5EF4-FFF2-40B4-BE49-F238E27FC236}">
                <a16:creationId xmlns:a16="http://schemas.microsoft.com/office/drawing/2014/main" id="{00000000-0008-0000-0400-0000B8450100}"/>
              </a:ext>
            </a:extLst>
          </xdr:cNvPr>
          <xdr:cNvSpPr>
            <a:spLocks noChangeArrowheads="1"/>
          </xdr:cNvSpPr>
        </xdr:nvSpPr>
        <xdr:spPr bwMode="auto">
          <a:xfrm>
            <a:off x="1434434" y="20433782"/>
            <a:ext cx="65039" cy="5541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85" name="Oval 578">
            <a:extLst>
              <a:ext uri="{FF2B5EF4-FFF2-40B4-BE49-F238E27FC236}">
                <a16:creationId xmlns:a16="http://schemas.microsoft.com/office/drawing/2014/main" id="{00000000-0008-0000-0400-0000B9450100}"/>
              </a:ext>
            </a:extLst>
          </xdr:cNvPr>
          <xdr:cNvSpPr>
            <a:spLocks noChangeArrowheads="1"/>
          </xdr:cNvSpPr>
        </xdr:nvSpPr>
        <xdr:spPr bwMode="auto">
          <a:xfrm>
            <a:off x="1425357" y="20374057"/>
            <a:ext cx="63276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86" name="Oval 579">
            <a:extLst>
              <a:ext uri="{FF2B5EF4-FFF2-40B4-BE49-F238E27FC236}">
                <a16:creationId xmlns:a16="http://schemas.microsoft.com/office/drawing/2014/main" id="{00000000-0008-0000-0400-0000BA450100}"/>
              </a:ext>
            </a:extLst>
          </xdr:cNvPr>
          <xdr:cNvSpPr>
            <a:spLocks noChangeArrowheads="1"/>
          </xdr:cNvSpPr>
        </xdr:nvSpPr>
        <xdr:spPr bwMode="auto">
          <a:xfrm>
            <a:off x="1354897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87" name="Oval 586">
            <a:extLst>
              <a:ext uri="{FF2B5EF4-FFF2-40B4-BE49-F238E27FC236}">
                <a16:creationId xmlns:a16="http://schemas.microsoft.com/office/drawing/2014/main" id="{00000000-0008-0000-0400-0000BB450100}"/>
              </a:ext>
            </a:extLst>
          </xdr:cNvPr>
          <xdr:cNvSpPr>
            <a:spLocks noChangeArrowheads="1"/>
          </xdr:cNvSpPr>
        </xdr:nvSpPr>
        <xdr:spPr bwMode="auto">
          <a:xfrm>
            <a:off x="1488633" y="2037405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88" name="Oval 590">
            <a:extLst>
              <a:ext uri="{FF2B5EF4-FFF2-40B4-BE49-F238E27FC236}">
                <a16:creationId xmlns:a16="http://schemas.microsoft.com/office/drawing/2014/main" id="{00000000-0008-0000-0400-0000BC450100}"/>
              </a:ext>
            </a:extLst>
          </xdr:cNvPr>
          <xdr:cNvSpPr>
            <a:spLocks noChangeArrowheads="1"/>
          </xdr:cNvSpPr>
        </xdr:nvSpPr>
        <xdr:spPr bwMode="auto">
          <a:xfrm>
            <a:off x="1559092" y="20368627"/>
            <a:ext cx="65039" cy="6515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89" name="Oval 572">
            <a:extLst>
              <a:ext uri="{FF2B5EF4-FFF2-40B4-BE49-F238E27FC236}">
                <a16:creationId xmlns:a16="http://schemas.microsoft.com/office/drawing/2014/main" id="{00000000-0008-0000-0400-0000BD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90" name="Oval 573">
            <a:extLst>
              <a:ext uri="{FF2B5EF4-FFF2-40B4-BE49-F238E27FC236}">
                <a16:creationId xmlns:a16="http://schemas.microsoft.com/office/drawing/2014/main" id="{00000000-0008-0000-0400-0000BE450100}"/>
              </a:ext>
            </a:extLst>
          </xdr:cNvPr>
          <xdr:cNvSpPr>
            <a:spLocks noChangeArrowheads="1"/>
          </xdr:cNvSpPr>
        </xdr:nvSpPr>
        <xdr:spPr bwMode="auto">
          <a:xfrm>
            <a:off x="1360481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91" name="Oval 575">
            <a:extLst>
              <a:ext uri="{FF2B5EF4-FFF2-40B4-BE49-F238E27FC236}">
                <a16:creationId xmlns:a16="http://schemas.microsoft.com/office/drawing/2014/main" id="{00000000-0008-0000-0400-0000BF450100}"/>
              </a:ext>
            </a:extLst>
          </xdr:cNvPr>
          <xdr:cNvSpPr>
            <a:spLocks noChangeArrowheads="1"/>
          </xdr:cNvSpPr>
        </xdr:nvSpPr>
        <xdr:spPr bwMode="auto">
          <a:xfrm>
            <a:off x="1290022" y="20303715"/>
            <a:ext cx="65039" cy="54296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392" name="Oval 579">
            <a:extLst>
              <a:ext uri="{FF2B5EF4-FFF2-40B4-BE49-F238E27FC236}">
                <a16:creationId xmlns:a16="http://schemas.microsoft.com/office/drawing/2014/main" id="{00000000-0008-0000-0400-0000C0450100}"/>
              </a:ext>
            </a:extLst>
          </xdr:cNvPr>
          <xdr:cNvSpPr>
            <a:spLocks noChangeArrowheads="1"/>
          </xdr:cNvSpPr>
        </xdr:nvSpPr>
        <xdr:spPr bwMode="auto">
          <a:xfrm>
            <a:off x="1349641" y="20237438"/>
            <a:ext cx="65039" cy="66277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16564</xdr:colOff>
      <xdr:row>85</xdr:row>
      <xdr:rowOff>40171</xdr:rowOff>
    </xdr:from>
    <xdr:to>
      <xdr:col>2</xdr:col>
      <xdr:colOff>173934</xdr:colOff>
      <xdr:row>86</xdr:row>
      <xdr:rowOff>156127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6564" y="18994921"/>
          <a:ext cx="709820" cy="287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流入管</a:t>
          </a:r>
        </a:p>
      </xdr:txBody>
    </xdr:sp>
    <xdr:clientData/>
  </xdr:twoCellAnchor>
  <xdr:twoCellAnchor>
    <xdr:from>
      <xdr:col>2</xdr:col>
      <xdr:colOff>228600</xdr:colOff>
      <xdr:row>74</xdr:row>
      <xdr:rowOff>180975</xdr:rowOff>
    </xdr:from>
    <xdr:to>
      <xdr:col>2</xdr:col>
      <xdr:colOff>228600</xdr:colOff>
      <xdr:row>77</xdr:row>
      <xdr:rowOff>85725</xdr:rowOff>
    </xdr:to>
    <xdr:cxnSp macro="">
      <xdr:nvCxnSpPr>
        <xdr:cNvPr id="83326" name="直線コネクタ 12">
          <a:extLst>
            <a:ext uri="{FF2B5EF4-FFF2-40B4-BE49-F238E27FC236}">
              <a16:creationId xmlns:a16="http://schemas.microsoft.com/office/drawing/2014/main" id="{00000000-0008-0000-0400-00007E450100}"/>
            </a:ext>
          </a:extLst>
        </xdr:cNvPr>
        <xdr:cNvCxnSpPr>
          <a:cxnSpLocks noChangeShapeType="1"/>
        </xdr:cNvCxnSpPr>
      </xdr:nvCxnSpPr>
      <xdr:spPr bwMode="auto">
        <a:xfrm>
          <a:off x="781050" y="16906875"/>
          <a:ext cx="0" cy="5905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122461</xdr:colOff>
      <xdr:row>76</xdr:row>
      <xdr:rowOff>19050</xdr:rowOff>
    </xdr:from>
    <xdr:to>
      <xdr:col>4</xdr:col>
      <xdr:colOff>122461</xdr:colOff>
      <xdr:row>77</xdr:row>
      <xdr:rowOff>95250</xdr:rowOff>
    </xdr:to>
    <xdr:cxnSp macro="">
      <xdr:nvCxnSpPr>
        <xdr:cNvPr id="83327" name="直線コネクタ 996">
          <a:extLst>
            <a:ext uri="{FF2B5EF4-FFF2-40B4-BE49-F238E27FC236}">
              <a16:creationId xmlns:a16="http://schemas.microsoft.com/office/drawing/2014/main" id="{00000000-0008-0000-0400-00007F450100}"/>
            </a:ext>
          </a:extLst>
        </xdr:cNvPr>
        <xdr:cNvCxnSpPr>
          <a:cxnSpLocks noChangeShapeType="1"/>
        </xdr:cNvCxnSpPr>
      </xdr:nvCxnSpPr>
      <xdr:spPr bwMode="auto">
        <a:xfrm>
          <a:off x="1232804" y="17441636"/>
          <a:ext cx="0" cy="304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219075</xdr:colOff>
      <xdr:row>76</xdr:row>
      <xdr:rowOff>48986</xdr:rowOff>
    </xdr:from>
    <xdr:to>
      <xdr:col>4</xdr:col>
      <xdr:colOff>119743</xdr:colOff>
      <xdr:row>76</xdr:row>
      <xdr:rowOff>48986</xdr:rowOff>
    </xdr:to>
    <xdr:cxnSp macro="">
      <xdr:nvCxnSpPr>
        <xdr:cNvPr id="83328" name="直線矢印コネクタ 14">
          <a:extLst>
            <a:ext uri="{FF2B5EF4-FFF2-40B4-BE49-F238E27FC236}">
              <a16:creationId xmlns:a16="http://schemas.microsoft.com/office/drawing/2014/main" id="{00000000-0008-0000-0400-000080450100}"/>
            </a:ext>
          </a:extLst>
        </xdr:cNvPr>
        <xdr:cNvCxnSpPr>
          <a:cxnSpLocks noChangeShapeType="1"/>
        </xdr:cNvCxnSpPr>
      </xdr:nvCxnSpPr>
      <xdr:spPr bwMode="auto">
        <a:xfrm>
          <a:off x="774246" y="17471572"/>
          <a:ext cx="455840" cy="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sm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125186</xdr:colOff>
      <xdr:row>76</xdr:row>
      <xdr:rowOff>47625</xdr:rowOff>
    </xdr:from>
    <xdr:to>
      <xdr:col>15</xdr:col>
      <xdr:colOff>10885</xdr:colOff>
      <xdr:row>76</xdr:row>
      <xdr:rowOff>47625</xdr:rowOff>
    </xdr:to>
    <xdr:cxnSp macro="">
      <xdr:nvCxnSpPr>
        <xdr:cNvPr id="83329" name="直線矢印コネクタ 1002">
          <a:extLst>
            <a:ext uri="{FF2B5EF4-FFF2-40B4-BE49-F238E27FC236}">
              <a16:creationId xmlns:a16="http://schemas.microsoft.com/office/drawing/2014/main" id="{00000000-0008-0000-0400-000081450100}"/>
            </a:ext>
          </a:extLst>
        </xdr:cNvPr>
        <xdr:cNvCxnSpPr>
          <a:cxnSpLocks noChangeShapeType="1"/>
        </xdr:cNvCxnSpPr>
      </xdr:nvCxnSpPr>
      <xdr:spPr bwMode="auto">
        <a:xfrm>
          <a:off x="1235529" y="17470211"/>
          <a:ext cx="2939142" cy="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sm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13610</xdr:colOff>
      <xdr:row>76</xdr:row>
      <xdr:rowOff>19050</xdr:rowOff>
    </xdr:from>
    <xdr:to>
      <xdr:col>15</xdr:col>
      <xdr:colOff>13610</xdr:colOff>
      <xdr:row>77</xdr:row>
      <xdr:rowOff>95250</xdr:rowOff>
    </xdr:to>
    <xdr:cxnSp macro="">
      <xdr:nvCxnSpPr>
        <xdr:cNvPr id="83330" name="直線コネクタ 998">
          <a:extLst>
            <a:ext uri="{FF2B5EF4-FFF2-40B4-BE49-F238E27FC236}">
              <a16:creationId xmlns:a16="http://schemas.microsoft.com/office/drawing/2014/main" id="{00000000-0008-0000-0400-000082450100}"/>
            </a:ext>
          </a:extLst>
        </xdr:cNvPr>
        <xdr:cNvCxnSpPr>
          <a:cxnSpLocks noChangeShapeType="1"/>
        </xdr:cNvCxnSpPr>
      </xdr:nvCxnSpPr>
      <xdr:spPr bwMode="auto">
        <a:xfrm>
          <a:off x="4177396" y="17441636"/>
          <a:ext cx="0" cy="304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142875</xdr:colOff>
      <xdr:row>74</xdr:row>
      <xdr:rowOff>142875</xdr:rowOff>
    </xdr:from>
    <xdr:to>
      <xdr:col>16</xdr:col>
      <xdr:colOff>142875</xdr:colOff>
      <xdr:row>77</xdr:row>
      <xdr:rowOff>104775</xdr:rowOff>
    </xdr:to>
    <xdr:cxnSp macro="">
      <xdr:nvCxnSpPr>
        <xdr:cNvPr id="83331" name="直線コネクタ 999">
          <a:extLst>
            <a:ext uri="{FF2B5EF4-FFF2-40B4-BE49-F238E27FC236}">
              <a16:creationId xmlns:a16="http://schemas.microsoft.com/office/drawing/2014/main" id="{00000000-0008-0000-0400-000083450100}"/>
            </a:ext>
          </a:extLst>
        </xdr:cNvPr>
        <xdr:cNvCxnSpPr>
          <a:cxnSpLocks noChangeShapeType="1"/>
        </xdr:cNvCxnSpPr>
      </xdr:nvCxnSpPr>
      <xdr:spPr bwMode="auto">
        <a:xfrm>
          <a:off x="4562475" y="16868775"/>
          <a:ext cx="0" cy="6477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16328</xdr:colOff>
      <xdr:row>76</xdr:row>
      <xdr:rowOff>47625</xdr:rowOff>
    </xdr:from>
    <xdr:to>
      <xdr:col>16</xdr:col>
      <xdr:colOff>152400</xdr:colOff>
      <xdr:row>76</xdr:row>
      <xdr:rowOff>47625</xdr:rowOff>
    </xdr:to>
    <xdr:cxnSp macro="">
      <xdr:nvCxnSpPr>
        <xdr:cNvPr id="83332" name="直線矢印コネクタ 1004">
          <a:extLst>
            <a:ext uri="{FF2B5EF4-FFF2-40B4-BE49-F238E27FC236}">
              <a16:creationId xmlns:a16="http://schemas.microsoft.com/office/drawing/2014/main" id="{00000000-0008-0000-0400-000084450100}"/>
            </a:ext>
          </a:extLst>
        </xdr:cNvPr>
        <xdr:cNvCxnSpPr>
          <a:cxnSpLocks noChangeShapeType="1"/>
        </xdr:cNvCxnSpPr>
      </xdr:nvCxnSpPr>
      <xdr:spPr bwMode="auto">
        <a:xfrm>
          <a:off x="4180114" y="17470211"/>
          <a:ext cx="413657" cy="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sm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209550</xdr:colOff>
      <xdr:row>77</xdr:row>
      <xdr:rowOff>180975</xdr:rowOff>
    </xdr:from>
    <xdr:to>
      <xdr:col>17</xdr:col>
      <xdr:colOff>257175</xdr:colOff>
      <xdr:row>81</xdr:row>
      <xdr:rowOff>152400</xdr:rowOff>
    </xdr:to>
    <xdr:grpSp>
      <xdr:nvGrpSpPr>
        <xdr:cNvPr id="83333" name="グループ化 1008">
          <a:extLst>
            <a:ext uri="{FF2B5EF4-FFF2-40B4-BE49-F238E27FC236}">
              <a16:creationId xmlns:a16="http://schemas.microsoft.com/office/drawing/2014/main" id="{00000000-0008-0000-0400-000085450100}"/>
            </a:ext>
          </a:extLst>
        </xdr:cNvPr>
        <xdr:cNvGrpSpPr>
          <a:grpSpLocks/>
        </xdr:cNvGrpSpPr>
      </xdr:nvGrpSpPr>
      <xdr:grpSpPr bwMode="auto">
        <a:xfrm rot="5400000">
          <a:off x="4376737" y="18073688"/>
          <a:ext cx="828675" cy="323850"/>
          <a:chOff x="3995527" y="17396791"/>
          <a:chExt cx="526777" cy="318046"/>
        </a:xfrm>
      </xdr:grpSpPr>
      <xdr:cxnSp macro="">
        <xdr:nvCxnSpPr>
          <xdr:cNvPr id="83377" name="直線コネクタ 1009">
            <a:extLst>
              <a:ext uri="{FF2B5EF4-FFF2-40B4-BE49-F238E27FC236}">
                <a16:creationId xmlns:a16="http://schemas.microsoft.com/office/drawing/2014/main" id="{00000000-0008-0000-0400-0000B1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78" name="直線コネクタ 1010">
            <a:extLst>
              <a:ext uri="{FF2B5EF4-FFF2-40B4-BE49-F238E27FC236}">
                <a16:creationId xmlns:a16="http://schemas.microsoft.com/office/drawing/2014/main" id="{00000000-0008-0000-0400-0000B2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79" name="直線矢印コネクタ 1011">
            <a:extLst>
              <a:ext uri="{FF2B5EF4-FFF2-40B4-BE49-F238E27FC236}">
                <a16:creationId xmlns:a16="http://schemas.microsoft.com/office/drawing/2014/main" id="{00000000-0008-0000-0400-0000B3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2</xdr:col>
      <xdr:colOff>228600</xdr:colOff>
      <xdr:row>74</xdr:row>
      <xdr:rowOff>190500</xdr:rowOff>
    </xdr:from>
    <xdr:to>
      <xdr:col>16</xdr:col>
      <xdr:colOff>152400</xdr:colOff>
      <xdr:row>74</xdr:row>
      <xdr:rowOff>190500</xdr:rowOff>
    </xdr:to>
    <xdr:cxnSp macro="">
      <xdr:nvCxnSpPr>
        <xdr:cNvPr id="83334" name="直線矢印コネクタ 1016">
          <a:extLst>
            <a:ext uri="{FF2B5EF4-FFF2-40B4-BE49-F238E27FC236}">
              <a16:creationId xmlns:a16="http://schemas.microsoft.com/office/drawing/2014/main" id="{00000000-0008-0000-0400-000086450100}"/>
            </a:ext>
          </a:extLst>
        </xdr:cNvPr>
        <xdr:cNvCxnSpPr>
          <a:cxnSpLocks noChangeShapeType="1"/>
        </xdr:cNvCxnSpPr>
      </xdr:nvCxnSpPr>
      <xdr:spPr bwMode="auto">
        <a:xfrm>
          <a:off x="781050" y="16916400"/>
          <a:ext cx="3790950" cy="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sm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142876</xdr:colOff>
      <xdr:row>73</xdr:row>
      <xdr:rowOff>190500</xdr:rowOff>
    </xdr:from>
    <xdr:to>
      <xdr:col>13</xdr:col>
      <xdr:colOff>106432</xdr:colOff>
      <xdr:row>75</xdr:row>
      <xdr:rowOff>202923</xdr:rowOff>
    </xdr:to>
    <xdr:sp macro="" textlink="">
      <xdr:nvSpPr>
        <xdr:cNvPr id="1019" name="テキスト ボックス 1018">
          <a:extLst>
            <a:ext uri="{FF2B5EF4-FFF2-40B4-BE49-F238E27FC236}">
              <a16:creationId xmlns:a16="http://schemas.microsoft.com/office/drawing/2014/main" id="{00000000-0008-0000-0400-0000FB030000}"/>
            </a:ext>
          </a:extLst>
        </xdr:cNvPr>
        <xdr:cNvSpPr txBox="1"/>
      </xdr:nvSpPr>
      <xdr:spPr>
        <a:xfrm>
          <a:off x="2076451" y="16916400"/>
          <a:ext cx="1620906" cy="469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トレンチ総延長Ｌ</a:t>
          </a:r>
        </a:p>
      </xdr:txBody>
    </xdr:sp>
    <xdr:clientData/>
  </xdr:twoCellAnchor>
  <xdr:twoCellAnchor>
    <xdr:from>
      <xdr:col>6</xdr:col>
      <xdr:colOff>262558</xdr:colOff>
      <xdr:row>75</xdr:row>
      <xdr:rowOff>31059</xdr:rowOff>
    </xdr:from>
    <xdr:to>
      <xdr:col>14</xdr:col>
      <xdr:colOff>136072</xdr:colOff>
      <xdr:row>76</xdr:row>
      <xdr:rowOff>89037</xdr:rowOff>
    </xdr:to>
    <xdr:sp macro="" textlink="">
      <xdr:nvSpPr>
        <xdr:cNvPr id="1020" name="テキスト ボックス 1019">
          <a:extLst>
            <a:ext uri="{FF2B5EF4-FFF2-40B4-BE49-F238E27FC236}">
              <a16:creationId xmlns:a16="http://schemas.microsoft.com/office/drawing/2014/main" id="{00000000-0008-0000-0400-0000FC030000}"/>
            </a:ext>
          </a:extLst>
        </xdr:cNvPr>
        <xdr:cNvSpPr txBox="1"/>
      </xdr:nvSpPr>
      <xdr:spPr>
        <a:xfrm>
          <a:off x="1928072" y="17225045"/>
          <a:ext cx="2094200" cy="286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トレンチ延長（ます部除く）</a:t>
          </a:r>
        </a:p>
      </xdr:txBody>
    </xdr:sp>
    <xdr:clientData/>
  </xdr:twoCellAnchor>
  <xdr:twoCellAnchor>
    <xdr:from>
      <xdr:col>2</xdr:col>
      <xdr:colOff>12541</xdr:colOff>
      <xdr:row>75</xdr:row>
      <xdr:rowOff>21533</xdr:rowOff>
    </xdr:from>
    <xdr:to>
      <xdr:col>7</xdr:col>
      <xdr:colOff>253682</xdr:colOff>
      <xdr:row>77</xdr:row>
      <xdr:rowOff>133348</xdr:rowOff>
    </xdr:to>
    <xdr:sp macro="" textlink="">
      <xdr:nvSpPr>
        <xdr:cNvPr id="1021" name="テキスト ボックス 1020">
          <a:extLst>
            <a:ext uri="{FF2B5EF4-FFF2-40B4-BE49-F238E27FC236}">
              <a16:creationId xmlns:a16="http://schemas.microsoft.com/office/drawing/2014/main" id="{00000000-0008-0000-0400-0000FD030000}"/>
            </a:ext>
          </a:extLst>
        </xdr:cNvPr>
        <xdr:cNvSpPr txBox="1"/>
      </xdr:nvSpPr>
      <xdr:spPr>
        <a:xfrm>
          <a:off x="567712" y="17215519"/>
          <a:ext cx="1629070" cy="569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砕石の幅Ｂ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</a:p>
      </xdr:txBody>
    </xdr:sp>
    <xdr:clientData/>
  </xdr:twoCellAnchor>
  <xdr:twoCellAnchor>
    <xdr:from>
      <xdr:col>17</xdr:col>
      <xdr:colOff>265875</xdr:colOff>
      <xdr:row>74</xdr:row>
      <xdr:rowOff>219491</xdr:rowOff>
    </xdr:from>
    <xdr:to>
      <xdr:col>19</xdr:col>
      <xdr:colOff>9113</xdr:colOff>
      <xdr:row>82</xdr:row>
      <xdr:rowOff>85312</xdr:rowOff>
    </xdr:to>
    <xdr:sp macro="" textlink="">
      <xdr:nvSpPr>
        <xdr:cNvPr id="1022" name="テキスト ボックス 1021">
          <a:extLst>
            <a:ext uri="{FF2B5EF4-FFF2-40B4-BE49-F238E27FC236}">
              <a16:creationId xmlns:a16="http://schemas.microsoft.com/office/drawing/2014/main" id="{00000000-0008-0000-0400-0000FE030000}"/>
            </a:ext>
          </a:extLst>
        </xdr:cNvPr>
        <xdr:cNvSpPr txBox="1"/>
      </xdr:nvSpPr>
      <xdr:spPr>
        <a:xfrm rot="16200000">
          <a:off x="4319383" y="17587708"/>
          <a:ext cx="1580321" cy="295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トレンチの幅Ｂ</a:t>
          </a:r>
        </a:p>
      </xdr:txBody>
    </xdr:sp>
    <xdr:clientData/>
  </xdr:twoCellAnchor>
  <xdr:twoCellAnchor>
    <xdr:from>
      <xdr:col>2</xdr:col>
      <xdr:colOff>66675</xdr:colOff>
      <xdr:row>86</xdr:row>
      <xdr:rowOff>57150</xdr:rowOff>
    </xdr:from>
    <xdr:to>
      <xdr:col>2</xdr:col>
      <xdr:colOff>209550</xdr:colOff>
      <xdr:row>91</xdr:row>
      <xdr:rowOff>76200</xdr:rowOff>
    </xdr:to>
    <xdr:grpSp>
      <xdr:nvGrpSpPr>
        <xdr:cNvPr id="83339" name="グループ化 1022">
          <a:extLst>
            <a:ext uri="{FF2B5EF4-FFF2-40B4-BE49-F238E27FC236}">
              <a16:creationId xmlns:a16="http://schemas.microsoft.com/office/drawing/2014/main" id="{00000000-0008-0000-0400-00008B450100}"/>
            </a:ext>
          </a:extLst>
        </xdr:cNvPr>
        <xdr:cNvGrpSpPr>
          <a:grpSpLocks/>
        </xdr:cNvGrpSpPr>
      </xdr:nvGrpSpPr>
      <xdr:grpSpPr bwMode="auto">
        <a:xfrm rot="-5400000">
          <a:off x="252413" y="19778662"/>
          <a:ext cx="876300" cy="142875"/>
          <a:chOff x="3995527" y="17396791"/>
          <a:chExt cx="526777" cy="318046"/>
        </a:xfrm>
      </xdr:grpSpPr>
      <xdr:cxnSp macro="">
        <xdr:nvCxnSpPr>
          <xdr:cNvPr id="83374" name="直線コネクタ 1023">
            <a:extLst>
              <a:ext uri="{FF2B5EF4-FFF2-40B4-BE49-F238E27FC236}">
                <a16:creationId xmlns:a16="http://schemas.microsoft.com/office/drawing/2014/main" id="{00000000-0008-0000-0400-0000AE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75" name="直線コネクタ 1024">
            <a:extLst>
              <a:ext uri="{FF2B5EF4-FFF2-40B4-BE49-F238E27FC236}">
                <a16:creationId xmlns:a16="http://schemas.microsoft.com/office/drawing/2014/main" id="{00000000-0008-0000-0400-0000AF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76" name="直線矢印コネクタ 1025">
            <a:extLst>
              <a:ext uri="{FF2B5EF4-FFF2-40B4-BE49-F238E27FC236}">
                <a16:creationId xmlns:a16="http://schemas.microsoft.com/office/drawing/2014/main" id="{00000000-0008-0000-0400-0000B0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</xdr:col>
      <xdr:colOff>103538</xdr:colOff>
      <xdr:row>85</xdr:row>
      <xdr:rowOff>152815</xdr:rowOff>
    </xdr:from>
    <xdr:to>
      <xdr:col>2</xdr:col>
      <xdr:colOff>124242</xdr:colOff>
      <xdr:row>91</xdr:row>
      <xdr:rowOff>140391</xdr:rowOff>
    </xdr:to>
    <xdr:sp macro="" textlink="">
      <xdr:nvSpPr>
        <xdr:cNvPr id="1027" name="テキスト ボックス 1026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 txBox="1"/>
      </xdr:nvSpPr>
      <xdr:spPr>
        <a:xfrm rot="16200000">
          <a:off x="20090" y="19467238"/>
          <a:ext cx="1016276" cy="296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有効深さｈ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19050</xdr:colOff>
      <xdr:row>86</xdr:row>
      <xdr:rowOff>57150</xdr:rowOff>
    </xdr:from>
    <xdr:to>
      <xdr:col>18</xdr:col>
      <xdr:colOff>66675</xdr:colOff>
      <xdr:row>92</xdr:row>
      <xdr:rowOff>76200</xdr:rowOff>
    </xdr:to>
    <xdr:grpSp>
      <xdr:nvGrpSpPr>
        <xdr:cNvPr id="83341" name="グループ化 1027">
          <a:extLst>
            <a:ext uri="{FF2B5EF4-FFF2-40B4-BE49-F238E27FC236}">
              <a16:creationId xmlns:a16="http://schemas.microsoft.com/office/drawing/2014/main" id="{00000000-0008-0000-0400-00008D450100}"/>
            </a:ext>
          </a:extLst>
        </xdr:cNvPr>
        <xdr:cNvGrpSpPr>
          <a:grpSpLocks/>
        </xdr:cNvGrpSpPr>
      </xdr:nvGrpSpPr>
      <xdr:grpSpPr bwMode="auto">
        <a:xfrm rot="5400000">
          <a:off x="4352925" y="19773900"/>
          <a:ext cx="1047750" cy="323850"/>
          <a:chOff x="3995527" y="17396791"/>
          <a:chExt cx="526777" cy="318046"/>
        </a:xfrm>
      </xdr:grpSpPr>
      <xdr:cxnSp macro="">
        <xdr:nvCxnSpPr>
          <xdr:cNvPr id="83371" name="直線コネクタ 1028">
            <a:extLst>
              <a:ext uri="{FF2B5EF4-FFF2-40B4-BE49-F238E27FC236}">
                <a16:creationId xmlns:a16="http://schemas.microsoft.com/office/drawing/2014/main" id="{00000000-0008-0000-0400-0000AB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72" name="直線コネクタ 1029">
            <a:extLst>
              <a:ext uri="{FF2B5EF4-FFF2-40B4-BE49-F238E27FC236}">
                <a16:creationId xmlns:a16="http://schemas.microsoft.com/office/drawing/2014/main" id="{00000000-0008-0000-0400-0000AC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73" name="直線矢印コネクタ 1030">
            <a:extLst>
              <a:ext uri="{FF2B5EF4-FFF2-40B4-BE49-F238E27FC236}">
                <a16:creationId xmlns:a16="http://schemas.microsoft.com/office/drawing/2014/main" id="{00000000-0008-0000-0400-0000AD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17</xdr:col>
      <xdr:colOff>90698</xdr:colOff>
      <xdr:row>85</xdr:row>
      <xdr:rowOff>22778</xdr:rowOff>
    </xdr:from>
    <xdr:to>
      <xdr:col>18</xdr:col>
      <xdr:colOff>86555</xdr:colOff>
      <xdr:row>92</xdr:row>
      <xdr:rowOff>2070</xdr:rowOff>
    </xdr:to>
    <xdr:sp macro="" textlink="">
      <xdr:nvSpPr>
        <xdr:cNvPr id="1032" name="テキスト ボックス 1031">
          <a:extLst>
            <a:ext uri="{FF2B5EF4-FFF2-40B4-BE49-F238E27FC236}">
              <a16:creationId xmlns:a16="http://schemas.microsoft.com/office/drawing/2014/main" id="{00000000-0008-0000-0400-000008040000}"/>
            </a:ext>
          </a:extLst>
        </xdr:cNvPr>
        <xdr:cNvSpPr txBox="1"/>
      </xdr:nvSpPr>
      <xdr:spPr>
        <a:xfrm rot="16200000">
          <a:off x="4332843" y="19431208"/>
          <a:ext cx="1179442" cy="27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砕石深さＨ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27210</xdr:colOff>
      <xdr:row>80</xdr:row>
      <xdr:rowOff>66675</xdr:rowOff>
    </xdr:from>
    <xdr:to>
      <xdr:col>16</xdr:col>
      <xdr:colOff>28571</xdr:colOff>
      <xdr:row>83</xdr:row>
      <xdr:rowOff>0</xdr:rowOff>
    </xdr:to>
    <xdr:grpSp>
      <xdr:nvGrpSpPr>
        <xdr:cNvPr id="83343" name="グループ化 1032">
          <a:extLst>
            <a:ext uri="{FF2B5EF4-FFF2-40B4-BE49-F238E27FC236}">
              <a16:creationId xmlns:a16="http://schemas.microsoft.com/office/drawing/2014/main" id="{00000000-0008-0000-0400-00008F450100}"/>
            </a:ext>
          </a:extLst>
        </xdr:cNvPr>
        <xdr:cNvGrpSpPr>
          <a:grpSpLocks/>
        </xdr:cNvGrpSpPr>
      </xdr:nvGrpSpPr>
      <xdr:grpSpPr bwMode="auto">
        <a:xfrm rot="10800000">
          <a:off x="4170585" y="18392775"/>
          <a:ext cx="277586" cy="447675"/>
          <a:chOff x="3995527" y="17396791"/>
          <a:chExt cx="479952" cy="318046"/>
        </a:xfrm>
      </xdr:grpSpPr>
      <xdr:cxnSp macro="">
        <xdr:nvCxnSpPr>
          <xdr:cNvPr id="83368" name="直線コネクタ 1033">
            <a:extLst>
              <a:ext uri="{FF2B5EF4-FFF2-40B4-BE49-F238E27FC236}">
                <a16:creationId xmlns:a16="http://schemas.microsoft.com/office/drawing/2014/main" id="{00000000-0008-0000-0400-0000A8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69" name="直線コネクタ 1034">
            <a:extLst>
              <a:ext uri="{FF2B5EF4-FFF2-40B4-BE49-F238E27FC236}">
                <a16:creationId xmlns:a16="http://schemas.microsoft.com/office/drawing/2014/main" id="{00000000-0008-0000-0400-0000A9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473821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70" name="直線矢印コネクタ 1035">
            <a:extLst>
              <a:ext uri="{FF2B5EF4-FFF2-40B4-BE49-F238E27FC236}">
                <a16:creationId xmlns:a16="http://schemas.microsoft.com/office/drawing/2014/main" id="{00000000-0008-0000-0400-0000AA450100}"/>
              </a:ext>
            </a:extLst>
          </xdr:cNvPr>
          <xdr:cNvCxnSpPr>
            <a:cxnSpLocks noChangeShapeType="1"/>
          </xdr:cNvCxnSpPr>
        </xdr:nvCxnSpPr>
        <xdr:spPr bwMode="auto">
          <a:xfrm rot="10800000" flipH="1">
            <a:off x="3995530" y="17421640"/>
            <a:ext cx="479949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217008</xdr:colOff>
      <xdr:row>82</xdr:row>
      <xdr:rowOff>152399</xdr:rowOff>
    </xdr:from>
    <xdr:to>
      <xdr:col>19</xdr:col>
      <xdr:colOff>180563</xdr:colOff>
      <xdr:row>84</xdr:row>
      <xdr:rowOff>94420</xdr:rowOff>
    </xdr:to>
    <xdr:sp macro="" textlink="">
      <xdr:nvSpPr>
        <xdr:cNvPr id="1037" name="テキスト ボックス 1036">
          <a:extLst>
            <a:ext uri="{FF2B5EF4-FFF2-40B4-BE49-F238E27FC236}">
              <a16:creationId xmlns:a16="http://schemas.microsoft.com/office/drawing/2014/main" id="{00000000-0008-0000-0400-00000D040000}"/>
            </a:ext>
          </a:extLst>
        </xdr:cNvPr>
        <xdr:cNvSpPr txBox="1"/>
      </xdr:nvSpPr>
      <xdr:spPr>
        <a:xfrm>
          <a:off x="3807933" y="18592799"/>
          <a:ext cx="1620905" cy="2849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ますの幅Ｂ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266700</xdr:colOff>
      <xdr:row>86</xdr:row>
      <xdr:rowOff>57150</xdr:rowOff>
    </xdr:from>
    <xdr:to>
      <xdr:col>8</xdr:col>
      <xdr:colOff>104775</xdr:colOff>
      <xdr:row>92</xdr:row>
      <xdr:rowOff>66675</xdr:rowOff>
    </xdr:to>
    <xdr:grpSp>
      <xdr:nvGrpSpPr>
        <xdr:cNvPr id="83345" name="グループ化 1037">
          <a:extLst>
            <a:ext uri="{FF2B5EF4-FFF2-40B4-BE49-F238E27FC236}">
              <a16:creationId xmlns:a16="http://schemas.microsoft.com/office/drawing/2014/main" id="{00000000-0008-0000-0400-000091450100}"/>
            </a:ext>
          </a:extLst>
        </xdr:cNvPr>
        <xdr:cNvGrpSpPr>
          <a:grpSpLocks/>
        </xdr:cNvGrpSpPr>
      </xdr:nvGrpSpPr>
      <xdr:grpSpPr bwMode="auto">
        <a:xfrm rot="5400000">
          <a:off x="1738312" y="19873913"/>
          <a:ext cx="1038225" cy="114300"/>
          <a:chOff x="3995527" y="17396791"/>
          <a:chExt cx="526777" cy="318046"/>
        </a:xfrm>
      </xdr:grpSpPr>
      <xdr:cxnSp macro="">
        <xdr:nvCxnSpPr>
          <xdr:cNvPr id="83365" name="直線コネクタ 1038">
            <a:extLst>
              <a:ext uri="{FF2B5EF4-FFF2-40B4-BE49-F238E27FC236}">
                <a16:creationId xmlns:a16="http://schemas.microsoft.com/office/drawing/2014/main" id="{00000000-0008-0000-0400-0000A5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66" name="直線コネクタ 1039">
            <a:extLst>
              <a:ext uri="{FF2B5EF4-FFF2-40B4-BE49-F238E27FC236}">
                <a16:creationId xmlns:a16="http://schemas.microsoft.com/office/drawing/2014/main" id="{00000000-0008-0000-0400-0000A6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67" name="直線矢印コネクタ 1040">
            <a:extLst>
              <a:ext uri="{FF2B5EF4-FFF2-40B4-BE49-F238E27FC236}">
                <a16:creationId xmlns:a16="http://schemas.microsoft.com/office/drawing/2014/main" id="{00000000-0008-0000-0400-0000A7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148261</xdr:colOff>
      <xdr:row>85</xdr:row>
      <xdr:rowOff>134593</xdr:rowOff>
    </xdr:from>
    <xdr:to>
      <xdr:col>8</xdr:col>
      <xdr:colOff>144118</xdr:colOff>
      <xdr:row>92</xdr:row>
      <xdr:rowOff>113885</xdr:rowOff>
    </xdr:to>
    <xdr:sp macro="" textlink="">
      <xdr:nvSpPr>
        <xdr:cNvPr id="1042" name="テキスト ボックス 1041">
          <a:extLst>
            <a:ext uri="{FF2B5EF4-FFF2-40B4-BE49-F238E27FC236}">
              <a16:creationId xmlns:a16="http://schemas.microsoft.com/office/drawing/2014/main" id="{00000000-0008-0000-0400-000012040000}"/>
            </a:ext>
          </a:extLst>
        </xdr:cNvPr>
        <xdr:cNvSpPr txBox="1"/>
      </xdr:nvSpPr>
      <xdr:spPr>
        <a:xfrm rot="16200000">
          <a:off x="1628156" y="19543023"/>
          <a:ext cx="1179442" cy="27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ﾄﾚﾝﾁ高さＨ</a:t>
          </a:r>
        </a:p>
      </xdr:txBody>
    </xdr:sp>
    <xdr:clientData/>
  </xdr:twoCellAnchor>
  <xdr:twoCellAnchor>
    <xdr:from>
      <xdr:col>9</xdr:col>
      <xdr:colOff>47625</xdr:colOff>
      <xdr:row>79</xdr:row>
      <xdr:rowOff>47625</xdr:rowOff>
    </xdr:from>
    <xdr:to>
      <xdr:col>9</xdr:col>
      <xdr:colOff>47625</xdr:colOff>
      <xdr:row>80</xdr:row>
      <xdr:rowOff>19050</xdr:rowOff>
    </xdr:to>
    <xdr:cxnSp macro="">
      <xdr:nvCxnSpPr>
        <xdr:cNvPr id="83347" name="直線矢印コネクタ 1042">
          <a:extLst>
            <a:ext uri="{FF2B5EF4-FFF2-40B4-BE49-F238E27FC236}">
              <a16:creationId xmlns:a16="http://schemas.microsoft.com/office/drawing/2014/main" id="{00000000-0008-0000-0400-000093450100}"/>
            </a:ext>
          </a:extLst>
        </xdr:cNvPr>
        <xdr:cNvCxnSpPr>
          <a:cxnSpLocks noChangeShapeType="1"/>
        </xdr:cNvCxnSpPr>
      </xdr:nvCxnSpPr>
      <xdr:spPr bwMode="auto">
        <a:xfrm flipV="1">
          <a:off x="2533650" y="17916525"/>
          <a:ext cx="0" cy="2000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sm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4977</xdr:colOff>
      <xdr:row>79</xdr:row>
      <xdr:rowOff>24843</xdr:rowOff>
    </xdr:from>
    <xdr:to>
      <xdr:col>14</xdr:col>
      <xdr:colOff>241859</xdr:colOff>
      <xdr:row>80</xdr:row>
      <xdr:rowOff>81164</xdr:rowOff>
    </xdr:to>
    <xdr:sp macro="" textlink="">
      <xdr:nvSpPr>
        <xdr:cNvPr id="1046" name="テキスト ボックス 1045">
          <a:extLst>
            <a:ext uri="{FF2B5EF4-FFF2-40B4-BE49-F238E27FC236}">
              <a16:creationId xmlns:a16="http://schemas.microsoft.com/office/drawing/2014/main" id="{00000000-0008-0000-0400-000016040000}"/>
            </a:ext>
          </a:extLst>
        </xdr:cNvPr>
        <xdr:cNvSpPr txBox="1"/>
      </xdr:nvSpPr>
      <xdr:spPr>
        <a:xfrm>
          <a:off x="2491002" y="17893743"/>
          <a:ext cx="1618007" cy="2849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有孔管の径ｄ</a:t>
          </a:r>
        </a:p>
      </xdr:txBody>
    </xdr:sp>
    <xdr:clientData/>
  </xdr:twoCellAnchor>
  <xdr:twoCellAnchor>
    <xdr:from>
      <xdr:col>19</xdr:col>
      <xdr:colOff>247650</xdr:colOff>
      <xdr:row>92</xdr:row>
      <xdr:rowOff>104775</xdr:rowOff>
    </xdr:from>
    <xdr:to>
      <xdr:col>22</xdr:col>
      <xdr:colOff>228600</xdr:colOff>
      <xdr:row>94</xdr:row>
      <xdr:rowOff>66675</xdr:rowOff>
    </xdr:to>
    <xdr:grpSp>
      <xdr:nvGrpSpPr>
        <xdr:cNvPr id="83349" name="グループ化 1046">
          <a:extLst>
            <a:ext uri="{FF2B5EF4-FFF2-40B4-BE49-F238E27FC236}">
              <a16:creationId xmlns:a16="http://schemas.microsoft.com/office/drawing/2014/main" id="{00000000-0008-0000-0400-000095450100}"/>
            </a:ext>
          </a:extLst>
        </xdr:cNvPr>
        <xdr:cNvGrpSpPr>
          <a:grpSpLocks/>
        </xdr:cNvGrpSpPr>
      </xdr:nvGrpSpPr>
      <xdr:grpSpPr bwMode="auto">
        <a:xfrm rot="10800000">
          <a:off x="5495925" y="20488275"/>
          <a:ext cx="809625" cy="304800"/>
          <a:chOff x="3995527" y="17396791"/>
          <a:chExt cx="526777" cy="318046"/>
        </a:xfrm>
      </xdr:grpSpPr>
      <xdr:cxnSp macro="">
        <xdr:nvCxnSpPr>
          <xdr:cNvPr id="83362" name="直線コネクタ 1047">
            <a:extLst>
              <a:ext uri="{FF2B5EF4-FFF2-40B4-BE49-F238E27FC236}">
                <a16:creationId xmlns:a16="http://schemas.microsoft.com/office/drawing/2014/main" id="{00000000-0008-0000-0400-0000A2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63" name="直線コネクタ 1048">
            <a:extLst>
              <a:ext uri="{FF2B5EF4-FFF2-40B4-BE49-F238E27FC236}">
                <a16:creationId xmlns:a16="http://schemas.microsoft.com/office/drawing/2014/main" id="{00000000-0008-0000-0400-0000A3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64" name="直線矢印コネクタ 1049">
            <a:extLst>
              <a:ext uri="{FF2B5EF4-FFF2-40B4-BE49-F238E27FC236}">
                <a16:creationId xmlns:a16="http://schemas.microsoft.com/office/drawing/2014/main" id="{00000000-0008-0000-0400-0000A4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19</xdr:col>
      <xdr:colOff>258421</xdr:colOff>
      <xdr:row>92</xdr:row>
      <xdr:rowOff>163582</xdr:rowOff>
    </xdr:from>
    <xdr:to>
      <xdr:col>23</xdr:col>
      <xdr:colOff>33130</xdr:colOff>
      <xdr:row>94</xdr:row>
      <xdr:rowOff>108088</xdr:rowOff>
    </xdr:to>
    <xdr:sp macro="" textlink="">
      <xdr:nvSpPr>
        <xdr:cNvPr id="1051" name="テキスト ボックス 1050">
          <a:extLst>
            <a:ext uri="{FF2B5EF4-FFF2-40B4-BE49-F238E27FC236}">
              <a16:creationId xmlns:a16="http://schemas.microsoft.com/office/drawing/2014/main" id="{00000000-0008-0000-0400-00001B040000}"/>
            </a:ext>
          </a:extLst>
        </xdr:cNvPr>
        <xdr:cNvSpPr txBox="1"/>
      </xdr:nvSpPr>
      <xdr:spPr>
        <a:xfrm>
          <a:off x="5506696" y="20318482"/>
          <a:ext cx="879609" cy="287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ﾄﾚﾝﾁの幅Ｂ</a:t>
          </a:r>
        </a:p>
      </xdr:txBody>
    </xdr:sp>
    <xdr:clientData/>
  </xdr:twoCellAnchor>
  <xdr:twoCellAnchor>
    <xdr:from>
      <xdr:col>23</xdr:col>
      <xdr:colOff>9525</xdr:colOff>
      <xdr:row>86</xdr:row>
      <xdr:rowOff>19050</xdr:rowOff>
    </xdr:from>
    <xdr:to>
      <xdr:col>23</xdr:col>
      <xdr:colOff>419100</xdr:colOff>
      <xdr:row>92</xdr:row>
      <xdr:rowOff>47625</xdr:rowOff>
    </xdr:to>
    <xdr:grpSp>
      <xdr:nvGrpSpPr>
        <xdr:cNvPr id="83351" name="グループ化 1052">
          <a:extLst>
            <a:ext uri="{FF2B5EF4-FFF2-40B4-BE49-F238E27FC236}">
              <a16:creationId xmlns:a16="http://schemas.microsoft.com/office/drawing/2014/main" id="{00000000-0008-0000-0400-000097450100}"/>
            </a:ext>
          </a:extLst>
        </xdr:cNvPr>
        <xdr:cNvGrpSpPr>
          <a:grpSpLocks/>
        </xdr:cNvGrpSpPr>
      </xdr:nvGrpSpPr>
      <xdr:grpSpPr bwMode="auto">
        <a:xfrm rot="5400000">
          <a:off x="6038850" y="19697700"/>
          <a:ext cx="1057275" cy="409575"/>
          <a:chOff x="3995527" y="17396791"/>
          <a:chExt cx="526777" cy="318046"/>
        </a:xfrm>
      </xdr:grpSpPr>
      <xdr:cxnSp macro="">
        <xdr:nvCxnSpPr>
          <xdr:cNvPr id="83359" name="直線コネクタ 1053">
            <a:extLst>
              <a:ext uri="{FF2B5EF4-FFF2-40B4-BE49-F238E27FC236}">
                <a16:creationId xmlns:a16="http://schemas.microsoft.com/office/drawing/2014/main" id="{00000000-0008-0000-0400-00009F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60" name="直線コネクタ 1054">
            <a:extLst>
              <a:ext uri="{FF2B5EF4-FFF2-40B4-BE49-F238E27FC236}">
                <a16:creationId xmlns:a16="http://schemas.microsoft.com/office/drawing/2014/main" id="{00000000-0008-0000-0400-0000A0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61" name="直線矢印コネクタ 1055">
            <a:extLst>
              <a:ext uri="{FF2B5EF4-FFF2-40B4-BE49-F238E27FC236}">
                <a16:creationId xmlns:a16="http://schemas.microsoft.com/office/drawing/2014/main" id="{00000000-0008-0000-0400-0000A1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23</xdr:col>
      <xdr:colOff>159858</xdr:colOff>
      <xdr:row>84</xdr:row>
      <xdr:rowOff>113055</xdr:rowOff>
    </xdr:from>
    <xdr:to>
      <xdr:col>23</xdr:col>
      <xdr:colOff>429041</xdr:colOff>
      <xdr:row>91</xdr:row>
      <xdr:rowOff>92347</xdr:rowOff>
    </xdr:to>
    <xdr:sp macro="" textlink="">
      <xdr:nvSpPr>
        <xdr:cNvPr id="1057" name="テキスト ボックス 1056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SpPr txBox="1"/>
      </xdr:nvSpPr>
      <xdr:spPr>
        <a:xfrm rot="16200000">
          <a:off x="6057904" y="19351484"/>
          <a:ext cx="1179442" cy="269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ﾄﾚﾝﾁ高さＨ</a:t>
          </a:r>
        </a:p>
      </xdr:txBody>
    </xdr:sp>
    <xdr:clientData/>
  </xdr:twoCellAnchor>
  <xdr:twoCellAnchor>
    <xdr:from>
      <xdr:col>2</xdr:col>
      <xdr:colOff>257175</xdr:colOff>
      <xdr:row>92</xdr:row>
      <xdr:rowOff>142875</xdr:rowOff>
    </xdr:from>
    <xdr:to>
      <xdr:col>16</xdr:col>
      <xdr:colOff>200025</xdr:colOff>
      <xdr:row>94</xdr:row>
      <xdr:rowOff>114300</xdr:rowOff>
    </xdr:to>
    <xdr:grpSp>
      <xdr:nvGrpSpPr>
        <xdr:cNvPr id="83353" name="グループ化 1057">
          <a:extLst>
            <a:ext uri="{FF2B5EF4-FFF2-40B4-BE49-F238E27FC236}">
              <a16:creationId xmlns:a16="http://schemas.microsoft.com/office/drawing/2014/main" id="{00000000-0008-0000-0400-000099450100}"/>
            </a:ext>
          </a:extLst>
        </xdr:cNvPr>
        <xdr:cNvGrpSpPr>
          <a:grpSpLocks/>
        </xdr:cNvGrpSpPr>
      </xdr:nvGrpSpPr>
      <xdr:grpSpPr bwMode="auto">
        <a:xfrm rot="10800000">
          <a:off x="809625" y="20526375"/>
          <a:ext cx="3810000" cy="314325"/>
          <a:chOff x="3995527" y="17396791"/>
          <a:chExt cx="526777" cy="318046"/>
        </a:xfrm>
      </xdr:grpSpPr>
      <xdr:cxnSp macro="">
        <xdr:nvCxnSpPr>
          <xdr:cNvPr id="83356" name="直線コネクタ 1058">
            <a:extLst>
              <a:ext uri="{FF2B5EF4-FFF2-40B4-BE49-F238E27FC236}">
                <a16:creationId xmlns:a16="http://schemas.microsoft.com/office/drawing/2014/main" id="{00000000-0008-0000-0400-00009C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27" y="1739679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57" name="直線コネクタ 1059">
            <a:extLst>
              <a:ext uri="{FF2B5EF4-FFF2-40B4-BE49-F238E27FC236}">
                <a16:creationId xmlns:a16="http://schemas.microsoft.com/office/drawing/2014/main" id="{00000000-0008-0000-0400-00009D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20647" y="17408381"/>
            <a:ext cx="0" cy="306456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3358" name="直線矢印コネクタ 1060">
            <a:extLst>
              <a:ext uri="{FF2B5EF4-FFF2-40B4-BE49-F238E27FC236}">
                <a16:creationId xmlns:a16="http://schemas.microsoft.com/office/drawing/2014/main" id="{00000000-0008-0000-0400-00009E45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95531" y="17421640"/>
            <a:ext cx="526773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sm"/>
            <a:tailEnd type="arrow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147431</xdr:colOff>
      <xdr:row>93</xdr:row>
      <xdr:rowOff>46796</xdr:rowOff>
    </xdr:from>
    <xdr:to>
      <xdr:col>13</xdr:col>
      <xdr:colOff>110987</xdr:colOff>
      <xdr:row>94</xdr:row>
      <xdr:rowOff>162752</xdr:rowOff>
    </xdr:to>
    <xdr:sp macro="" textlink="">
      <xdr:nvSpPr>
        <xdr:cNvPr id="1062" name="テキスト ボックス 1061">
          <a:extLst>
            <a:ext uri="{FF2B5EF4-FFF2-40B4-BE49-F238E27FC236}">
              <a16:creationId xmlns:a16="http://schemas.microsoft.com/office/drawing/2014/main" id="{00000000-0008-0000-0400-000026040000}"/>
            </a:ext>
          </a:extLst>
        </xdr:cNvPr>
        <xdr:cNvSpPr txBox="1"/>
      </xdr:nvSpPr>
      <xdr:spPr>
        <a:xfrm>
          <a:off x="2081006" y="20373146"/>
          <a:ext cx="1620906" cy="287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トレンチ総延長Ｌ</a:t>
          </a:r>
        </a:p>
      </xdr:txBody>
    </xdr:sp>
    <xdr:clientData/>
  </xdr:twoCellAnchor>
  <xdr:twoCellAnchor>
    <xdr:from>
      <xdr:col>0</xdr:col>
      <xdr:colOff>115955</xdr:colOff>
      <xdr:row>76</xdr:row>
      <xdr:rowOff>25617</xdr:rowOff>
    </xdr:from>
    <xdr:to>
      <xdr:col>7</xdr:col>
      <xdr:colOff>266700</xdr:colOff>
      <xdr:row>77</xdr:row>
      <xdr:rowOff>156483</xdr:rowOff>
    </xdr:to>
    <xdr:sp macro="" textlink="">
      <xdr:nvSpPr>
        <xdr:cNvPr id="362" name="テキスト ボックス 361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 txBox="1"/>
      </xdr:nvSpPr>
      <xdr:spPr>
        <a:xfrm>
          <a:off x="115955" y="17448203"/>
          <a:ext cx="2093845" cy="359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（ますの外径 ＋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200mm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以上）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53</xdr:row>
      <xdr:rowOff>0</xdr:rowOff>
    </xdr:from>
    <xdr:to>
      <xdr:col>7</xdr:col>
      <xdr:colOff>142875</xdr:colOff>
      <xdr:row>55</xdr:row>
      <xdr:rowOff>0</xdr:rowOff>
    </xdr:to>
    <xdr:sp macro="" textlink="">
      <xdr:nvSpPr>
        <xdr:cNvPr id="18583" name="Line 1">
          <a:extLst>
            <a:ext uri="{FF2B5EF4-FFF2-40B4-BE49-F238E27FC236}">
              <a16:creationId xmlns:a16="http://schemas.microsoft.com/office/drawing/2014/main" id="{00000000-0008-0000-0600-000097480000}"/>
            </a:ext>
          </a:extLst>
        </xdr:cNvPr>
        <xdr:cNvSpPr>
          <a:spLocks noChangeShapeType="1"/>
        </xdr:cNvSpPr>
      </xdr:nvSpPr>
      <xdr:spPr bwMode="auto">
        <a:xfrm>
          <a:off x="3267075" y="91059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466725</xdr:colOff>
      <xdr:row>4</xdr:row>
      <xdr:rowOff>57150</xdr:rowOff>
    </xdr:from>
    <xdr:to>
      <xdr:col>6</xdr:col>
      <xdr:colOff>238125</xdr:colOff>
      <xdr:row>5</xdr:row>
      <xdr:rowOff>47625</xdr:rowOff>
    </xdr:to>
    <xdr:sp macro="" textlink="">
      <xdr:nvSpPr>
        <xdr:cNvPr id="18584" name="Rectangle 2">
          <a:extLst>
            <a:ext uri="{FF2B5EF4-FFF2-40B4-BE49-F238E27FC236}">
              <a16:creationId xmlns:a16="http://schemas.microsoft.com/office/drawing/2014/main" id="{00000000-0008-0000-0600-000098480000}"/>
            </a:ext>
          </a:extLst>
        </xdr:cNvPr>
        <xdr:cNvSpPr>
          <a:spLocks noChangeArrowheads="1"/>
        </xdr:cNvSpPr>
      </xdr:nvSpPr>
      <xdr:spPr bwMode="auto">
        <a:xfrm>
          <a:off x="2371725" y="742950"/>
          <a:ext cx="5048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266700</xdr:colOff>
      <xdr:row>4</xdr:row>
      <xdr:rowOff>66675</xdr:rowOff>
    </xdr:from>
    <xdr:ext cx="1866473" cy="185179"/>
    <xdr:sp macro="" textlink="">
      <xdr:nvSpPr>
        <xdr:cNvPr id="18435" name="Text Box 3">
          <a:extLst>
            <a:ext uri="{FF2B5EF4-FFF2-40B4-BE49-F238E27FC236}">
              <a16:creationId xmlns:a16="http://schemas.microsoft.com/office/drawing/2014/main" id="{00000000-0008-0000-0600-000003480000}"/>
            </a:ext>
          </a:extLst>
        </xdr:cNvPr>
        <xdr:cNvSpPr txBox="1">
          <a:spLocks noChangeArrowheads="1"/>
        </xdr:cNvSpPr>
      </xdr:nvSpPr>
      <xdr:spPr bwMode="auto">
        <a:xfrm>
          <a:off x="2905125" y="752475"/>
          <a:ext cx="1866473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⇒青色のセルに入力してください。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13</xdr:row>
      <xdr:rowOff>9525</xdr:rowOff>
    </xdr:from>
    <xdr:to>
      <xdr:col>30</xdr:col>
      <xdr:colOff>0</xdr:colOff>
      <xdr:row>15</xdr:row>
      <xdr:rowOff>9525</xdr:rowOff>
    </xdr:to>
    <xdr:sp macro="" textlink="">
      <xdr:nvSpPr>
        <xdr:cNvPr id="80885" name="AutoShape 74">
          <a:extLst>
            <a:ext uri="{FF2B5EF4-FFF2-40B4-BE49-F238E27FC236}">
              <a16:creationId xmlns:a16="http://schemas.microsoft.com/office/drawing/2014/main" id="{00000000-0008-0000-0700-0000F53B0100}"/>
            </a:ext>
          </a:extLst>
        </xdr:cNvPr>
        <xdr:cNvSpPr>
          <a:spLocks noChangeArrowheads="1"/>
        </xdr:cNvSpPr>
      </xdr:nvSpPr>
      <xdr:spPr bwMode="auto">
        <a:xfrm>
          <a:off x="8096250" y="2305050"/>
          <a:ext cx="400050" cy="40005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266700</xdr:colOff>
      <xdr:row>13</xdr:row>
      <xdr:rowOff>0</xdr:rowOff>
    </xdr:from>
    <xdr:to>
      <xdr:col>16</xdr:col>
      <xdr:colOff>0</xdr:colOff>
      <xdr:row>15</xdr:row>
      <xdr:rowOff>9525</xdr:rowOff>
    </xdr:to>
    <xdr:sp macro="" textlink="">
      <xdr:nvSpPr>
        <xdr:cNvPr id="80886" name="AutoShape 75">
          <a:extLst>
            <a:ext uri="{FF2B5EF4-FFF2-40B4-BE49-F238E27FC236}">
              <a16:creationId xmlns:a16="http://schemas.microsoft.com/office/drawing/2014/main" id="{00000000-0008-0000-0700-0000F63B0100}"/>
            </a:ext>
          </a:extLst>
        </xdr:cNvPr>
        <xdr:cNvSpPr>
          <a:spLocks noChangeArrowheads="1"/>
        </xdr:cNvSpPr>
      </xdr:nvSpPr>
      <xdr:spPr bwMode="auto">
        <a:xfrm rot="10800000">
          <a:off x="2924175" y="2295525"/>
          <a:ext cx="409575" cy="409575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12</xdr:row>
      <xdr:rowOff>219075</xdr:rowOff>
    </xdr:to>
    <xdr:sp macro="" textlink="">
      <xdr:nvSpPr>
        <xdr:cNvPr id="80887" name="Line 92">
          <a:extLst>
            <a:ext uri="{FF2B5EF4-FFF2-40B4-BE49-F238E27FC236}">
              <a16:creationId xmlns:a16="http://schemas.microsoft.com/office/drawing/2014/main" id="{00000000-0008-0000-0700-0000F73B0100}"/>
            </a:ext>
          </a:extLst>
        </xdr:cNvPr>
        <xdr:cNvSpPr>
          <a:spLocks noChangeShapeType="1"/>
        </xdr:cNvSpPr>
      </xdr:nvSpPr>
      <xdr:spPr bwMode="auto">
        <a:xfrm>
          <a:off x="3333750" y="1495425"/>
          <a:ext cx="0" cy="800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15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80888" name="Line 93">
          <a:extLst>
            <a:ext uri="{FF2B5EF4-FFF2-40B4-BE49-F238E27FC236}">
              <a16:creationId xmlns:a16="http://schemas.microsoft.com/office/drawing/2014/main" id="{00000000-0008-0000-0700-0000F83B0100}"/>
            </a:ext>
          </a:extLst>
        </xdr:cNvPr>
        <xdr:cNvSpPr>
          <a:spLocks noChangeShapeType="1"/>
        </xdr:cNvSpPr>
      </xdr:nvSpPr>
      <xdr:spPr bwMode="auto">
        <a:xfrm>
          <a:off x="3333750" y="2695575"/>
          <a:ext cx="0" cy="13049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8</xdr:row>
      <xdr:rowOff>219075</xdr:rowOff>
    </xdr:from>
    <xdr:to>
      <xdr:col>28</xdr:col>
      <xdr:colOff>0</xdr:colOff>
      <xdr:row>13</xdr:row>
      <xdr:rowOff>9525</xdr:rowOff>
    </xdr:to>
    <xdr:sp macro="" textlink="">
      <xdr:nvSpPr>
        <xdr:cNvPr id="80889" name="Line 94">
          <a:extLst>
            <a:ext uri="{FF2B5EF4-FFF2-40B4-BE49-F238E27FC236}">
              <a16:creationId xmlns:a16="http://schemas.microsoft.com/office/drawing/2014/main" id="{00000000-0008-0000-0700-0000F93B0100}"/>
            </a:ext>
          </a:extLst>
        </xdr:cNvPr>
        <xdr:cNvSpPr>
          <a:spLocks noChangeShapeType="1"/>
        </xdr:cNvSpPr>
      </xdr:nvSpPr>
      <xdr:spPr bwMode="auto">
        <a:xfrm>
          <a:off x="8096250" y="1495425"/>
          <a:ext cx="0" cy="8096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15</xdr:row>
      <xdr:rowOff>9525</xdr:rowOff>
    </xdr:from>
    <xdr:to>
      <xdr:col>28</xdr:col>
      <xdr:colOff>0</xdr:colOff>
      <xdr:row>21</xdr:row>
      <xdr:rowOff>171450</xdr:rowOff>
    </xdr:to>
    <xdr:sp macro="" textlink="">
      <xdr:nvSpPr>
        <xdr:cNvPr id="80890" name="Line 95">
          <a:extLst>
            <a:ext uri="{FF2B5EF4-FFF2-40B4-BE49-F238E27FC236}">
              <a16:creationId xmlns:a16="http://schemas.microsoft.com/office/drawing/2014/main" id="{00000000-0008-0000-0700-0000FA3B0100}"/>
            </a:ext>
          </a:extLst>
        </xdr:cNvPr>
        <xdr:cNvSpPr>
          <a:spLocks noChangeShapeType="1"/>
        </xdr:cNvSpPr>
      </xdr:nvSpPr>
      <xdr:spPr bwMode="auto">
        <a:xfrm>
          <a:off x="8096250" y="2705100"/>
          <a:ext cx="0" cy="12954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676275</xdr:colOff>
      <xdr:row>7</xdr:row>
      <xdr:rowOff>219075</xdr:rowOff>
    </xdr:from>
    <xdr:to>
      <xdr:col>22</xdr:col>
      <xdr:colOff>47625</xdr:colOff>
      <xdr:row>13</xdr:row>
      <xdr:rowOff>0</xdr:rowOff>
    </xdr:to>
    <xdr:sp macro="" textlink="">
      <xdr:nvSpPr>
        <xdr:cNvPr id="80891" name="Line 96">
          <a:extLst>
            <a:ext uri="{FF2B5EF4-FFF2-40B4-BE49-F238E27FC236}">
              <a16:creationId xmlns:a16="http://schemas.microsoft.com/office/drawing/2014/main" id="{00000000-0008-0000-0700-0000FB3B0100}"/>
            </a:ext>
          </a:extLst>
        </xdr:cNvPr>
        <xdr:cNvSpPr>
          <a:spLocks noChangeShapeType="1"/>
        </xdr:cNvSpPr>
      </xdr:nvSpPr>
      <xdr:spPr bwMode="auto">
        <a:xfrm flipH="1">
          <a:off x="5629275" y="1295400"/>
          <a:ext cx="17145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</xdr:row>
      <xdr:rowOff>152400</xdr:rowOff>
    </xdr:from>
    <xdr:to>
      <xdr:col>23</xdr:col>
      <xdr:colOff>57150</xdr:colOff>
      <xdr:row>12</xdr:row>
      <xdr:rowOff>161925</xdr:rowOff>
    </xdr:to>
    <xdr:sp macro="" textlink="">
      <xdr:nvSpPr>
        <xdr:cNvPr id="80892" name="Line 97">
          <a:extLst>
            <a:ext uri="{FF2B5EF4-FFF2-40B4-BE49-F238E27FC236}">
              <a16:creationId xmlns:a16="http://schemas.microsoft.com/office/drawing/2014/main" id="{00000000-0008-0000-0700-0000FC3B0100}"/>
            </a:ext>
          </a:extLst>
        </xdr:cNvPr>
        <xdr:cNvSpPr>
          <a:spLocks noChangeShapeType="1"/>
        </xdr:cNvSpPr>
      </xdr:nvSpPr>
      <xdr:spPr bwMode="auto">
        <a:xfrm flipH="1">
          <a:off x="5753100" y="1247775"/>
          <a:ext cx="18097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8</xdr:row>
      <xdr:rowOff>0</xdr:rowOff>
    </xdr:from>
    <xdr:to>
      <xdr:col>22</xdr:col>
      <xdr:colOff>47625</xdr:colOff>
      <xdr:row>8</xdr:row>
      <xdr:rowOff>0</xdr:rowOff>
    </xdr:to>
    <xdr:sp macro="" textlink="">
      <xdr:nvSpPr>
        <xdr:cNvPr id="80893" name="Line 98">
          <a:extLst>
            <a:ext uri="{FF2B5EF4-FFF2-40B4-BE49-F238E27FC236}">
              <a16:creationId xmlns:a16="http://schemas.microsoft.com/office/drawing/2014/main" id="{00000000-0008-0000-0700-0000FD3B0100}"/>
            </a:ext>
          </a:extLst>
        </xdr:cNvPr>
        <xdr:cNvSpPr>
          <a:spLocks noChangeShapeType="1"/>
        </xdr:cNvSpPr>
      </xdr:nvSpPr>
      <xdr:spPr bwMode="auto">
        <a:xfrm flipH="1">
          <a:off x="5705475" y="12954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2</xdr:row>
      <xdr:rowOff>57150</xdr:rowOff>
    </xdr:from>
    <xdr:to>
      <xdr:col>22</xdr:col>
      <xdr:colOff>76200</xdr:colOff>
      <xdr:row>8</xdr:row>
      <xdr:rowOff>0</xdr:rowOff>
    </xdr:to>
    <xdr:sp macro="" textlink="">
      <xdr:nvSpPr>
        <xdr:cNvPr id="80894" name="Line 99">
          <a:extLst>
            <a:ext uri="{FF2B5EF4-FFF2-40B4-BE49-F238E27FC236}">
              <a16:creationId xmlns:a16="http://schemas.microsoft.com/office/drawing/2014/main" id="{00000000-0008-0000-0700-0000FE3B0100}"/>
            </a:ext>
          </a:extLst>
        </xdr:cNvPr>
        <xdr:cNvSpPr>
          <a:spLocks noChangeShapeType="1"/>
        </xdr:cNvSpPr>
      </xdr:nvSpPr>
      <xdr:spPr bwMode="auto">
        <a:xfrm flipV="1">
          <a:off x="5705475" y="371475"/>
          <a:ext cx="123825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85725</xdr:colOff>
      <xdr:row>2</xdr:row>
      <xdr:rowOff>57150</xdr:rowOff>
    </xdr:from>
    <xdr:to>
      <xdr:col>23</xdr:col>
      <xdr:colOff>76200</xdr:colOff>
      <xdr:row>7</xdr:row>
      <xdr:rowOff>161925</xdr:rowOff>
    </xdr:to>
    <xdr:sp macro="" textlink="">
      <xdr:nvSpPr>
        <xdr:cNvPr id="80895" name="Line 100">
          <a:extLst>
            <a:ext uri="{FF2B5EF4-FFF2-40B4-BE49-F238E27FC236}">
              <a16:creationId xmlns:a16="http://schemas.microsoft.com/office/drawing/2014/main" id="{00000000-0008-0000-0700-0000FF3B0100}"/>
            </a:ext>
          </a:extLst>
        </xdr:cNvPr>
        <xdr:cNvSpPr>
          <a:spLocks noChangeShapeType="1"/>
        </xdr:cNvSpPr>
      </xdr:nvSpPr>
      <xdr:spPr bwMode="auto">
        <a:xfrm flipH="1">
          <a:off x="5838825" y="371475"/>
          <a:ext cx="114300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104775</xdr:colOff>
      <xdr:row>7</xdr:row>
      <xdr:rowOff>161925</xdr:rowOff>
    </xdr:from>
    <xdr:to>
      <xdr:col>23</xdr:col>
      <xdr:colOff>66675</xdr:colOff>
      <xdr:row>7</xdr:row>
      <xdr:rowOff>161925</xdr:rowOff>
    </xdr:to>
    <xdr:sp macro="" textlink="">
      <xdr:nvSpPr>
        <xdr:cNvPr id="83968" name="Line 101">
          <a:extLst>
            <a:ext uri="{FF2B5EF4-FFF2-40B4-BE49-F238E27FC236}">
              <a16:creationId xmlns:a16="http://schemas.microsoft.com/office/drawing/2014/main" id="{00000000-0008-0000-0700-000000480100}"/>
            </a:ext>
          </a:extLst>
        </xdr:cNvPr>
        <xdr:cNvSpPr>
          <a:spLocks noChangeShapeType="1"/>
        </xdr:cNvSpPr>
      </xdr:nvSpPr>
      <xdr:spPr bwMode="auto">
        <a:xfrm>
          <a:off x="5857875" y="1257300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12</xdr:row>
      <xdr:rowOff>161925</xdr:rowOff>
    </xdr:from>
    <xdr:to>
      <xdr:col>23</xdr:col>
      <xdr:colOff>0</xdr:colOff>
      <xdr:row>12</xdr:row>
      <xdr:rowOff>161925</xdr:rowOff>
    </xdr:to>
    <xdr:sp macro="" textlink="">
      <xdr:nvSpPr>
        <xdr:cNvPr id="83969" name="Line 102">
          <a:extLst>
            <a:ext uri="{FF2B5EF4-FFF2-40B4-BE49-F238E27FC236}">
              <a16:creationId xmlns:a16="http://schemas.microsoft.com/office/drawing/2014/main" id="{00000000-0008-0000-0700-000001480100}"/>
            </a:ext>
          </a:extLst>
        </xdr:cNvPr>
        <xdr:cNvSpPr>
          <a:spLocks noChangeShapeType="1"/>
        </xdr:cNvSpPr>
      </xdr:nvSpPr>
      <xdr:spPr bwMode="auto">
        <a:xfrm>
          <a:off x="5753100" y="225742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647700</xdr:colOff>
      <xdr:row>12</xdr:row>
      <xdr:rowOff>161925</xdr:rowOff>
    </xdr:from>
    <xdr:to>
      <xdr:col>23</xdr:col>
      <xdr:colOff>9525</xdr:colOff>
      <xdr:row>23</xdr:row>
      <xdr:rowOff>133350</xdr:rowOff>
    </xdr:to>
    <xdr:sp macro="" textlink="">
      <xdr:nvSpPr>
        <xdr:cNvPr id="83970" name="Line 103">
          <a:extLst>
            <a:ext uri="{FF2B5EF4-FFF2-40B4-BE49-F238E27FC236}">
              <a16:creationId xmlns:a16="http://schemas.microsoft.com/office/drawing/2014/main" id="{00000000-0008-0000-0700-000002480100}"/>
            </a:ext>
          </a:extLst>
        </xdr:cNvPr>
        <xdr:cNvSpPr>
          <a:spLocks noChangeShapeType="1"/>
        </xdr:cNvSpPr>
      </xdr:nvSpPr>
      <xdr:spPr bwMode="auto">
        <a:xfrm flipH="1">
          <a:off x="5619750" y="2257425"/>
          <a:ext cx="266700" cy="2066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676275</xdr:colOff>
      <xdr:row>13</xdr:row>
      <xdr:rowOff>0</xdr:rowOff>
    </xdr:from>
    <xdr:to>
      <xdr:col>22</xdr:col>
      <xdr:colOff>9525</xdr:colOff>
      <xdr:row>13</xdr:row>
      <xdr:rowOff>0</xdr:rowOff>
    </xdr:to>
    <xdr:sp macro="" textlink="">
      <xdr:nvSpPr>
        <xdr:cNvPr id="83971" name="Line 105">
          <a:extLst>
            <a:ext uri="{FF2B5EF4-FFF2-40B4-BE49-F238E27FC236}">
              <a16:creationId xmlns:a16="http://schemas.microsoft.com/office/drawing/2014/main" id="{00000000-0008-0000-0700-000003480100}"/>
            </a:ext>
          </a:extLst>
        </xdr:cNvPr>
        <xdr:cNvSpPr>
          <a:spLocks noChangeShapeType="1"/>
        </xdr:cNvSpPr>
      </xdr:nvSpPr>
      <xdr:spPr bwMode="auto">
        <a:xfrm>
          <a:off x="5629275" y="2295525"/>
          <a:ext cx="133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561975</xdr:colOff>
      <xdr:row>13</xdr:row>
      <xdr:rowOff>0</xdr:rowOff>
    </xdr:from>
    <xdr:to>
      <xdr:col>22</xdr:col>
      <xdr:colOff>9525</xdr:colOff>
      <xdr:row>23</xdr:row>
      <xdr:rowOff>142875</xdr:rowOff>
    </xdr:to>
    <xdr:sp macro="" textlink="">
      <xdr:nvSpPr>
        <xdr:cNvPr id="83972" name="Line 106">
          <a:extLst>
            <a:ext uri="{FF2B5EF4-FFF2-40B4-BE49-F238E27FC236}">
              <a16:creationId xmlns:a16="http://schemas.microsoft.com/office/drawing/2014/main" id="{00000000-0008-0000-0700-000004480100}"/>
            </a:ext>
          </a:extLst>
        </xdr:cNvPr>
        <xdr:cNvSpPr>
          <a:spLocks noChangeShapeType="1"/>
        </xdr:cNvSpPr>
      </xdr:nvSpPr>
      <xdr:spPr bwMode="auto">
        <a:xfrm flipH="1">
          <a:off x="5534025" y="2295525"/>
          <a:ext cx="228600" cy="2038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15</xdr:row>
      <xdr:rowOff>9525</xdr:rowOff>
    </xdr:from>
    <xdr:to>
      <xdr:col>28</xdr:col>
      <xdr:colOff>0</xdr:colOff>
      <xdr:row>15</xdr:row>
      <xdr:rowOff>9525</xdr:rowOff>
    </xdr:to>
    <xdr:sp macro="" textlink="">
      <xdr:nvSpPr>
        <xdr:cNvPr id="83973" name="Line 107">
          <a:extLst>
            <a:ext uri="{FF2B5EF4-FFF2-40B4-BE49-F238E27FC236}">
              <a16:creationId xmlns:a16="http://schemas.microsoft.com/office/drawing/2014/main" id="{00000000-0008-0000-0700-000005480100}"/>
            </a:ext>
          </a:extLst>
        </xdr:cNvPr>
        <xdr:cNvSpPr>
          <a:spLocks noChangeShapeType="1"/>
        </xdr:cNvSpPr>
      </xdr:nvSpPr>
      <xdr:spPr bwMode="auto">
        <a:xfrm>
          <a:off x="5819775" y="2705100"/>
          <a:ext cx="2276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15</xdr:row>
      <xdr:rowOff>9525</xdr:rowOff>
    </xdr:from>
    <xdr:to>
      <xdr:col>21</xdr:col>
      <xdr:colOff>76200</xdr:colOff>
      <xdr:row>15</xdr:row>
      <xdr:rowOff>9525</xdr:rowOff>
    </xdr:to>
    <xdr:sp macro="" textlink="">
      <xdr:nvSpPr>
        <xdr:cNvPr id="83974" name="Line 108">
          <a:extLst>
            <a:ext uri="{FF2B5EF4-FFF2-40B4-BE49-F238E27FC236}">
              <a16:creationId xmlns:a16="http://schemas.microsoft.com/office/drawing/2014/main" id="{00000000-0008-0000-0700-000006480100}"/>
            </a:ext>
          </a:extLst>
        </xdr:cNvPr>
        <xdr:cNvSpPr>
          <a:spLocks noChangeShapeType="1"/>
        </xdr:cNvSpPr>
      </xdr:nvSpPr>
      <xdr:spPr bwMode="auto">
        <a:xfrm flipV="1">
          <a:off x="3305175" y="2705100"/>
          <a:ext cx="2400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22</xdr:row>
      <xdr:rowOff>9525</xdr:rowOff>
    </xdr:from>
    <xdr:to>
      <xdr:col>20</xdr:col>
      <xdr:colOff>600075</xdr:colOff>
      <xdr:row>22</xdr:row>
      <xdr:rowOff>9525</xdr:rowOff>
    </xdr:to>
    <xdr:sp macro="" textlink="">
      <xdr:nvSpPr>
        <xdr:cNvPr id="83975" name="Line 109">
          <a:extLst>
            <a:ext uri="{FF2B5EF4-FFF2-40B4-BE49-F238E27FC236}">
              <a16:creationId xmlns:a16="http://schemas.microsoft.com/office/drawing/2014/main" id="{00000000-0008-0000-0700-000007480100}"/>
            </a:ext>
          </a:extLst>
        </xdr:cNvPr>
        <xdr:cNvSpPr>
          <a:spLocks noChangeShapeType="1"/>
        </xdr:cNvSpPr>
      </xdr:nvSpPr>
      <xdr:spPr bwMode="auto">
        <a:xfrm>
          <a:off x="2105025" y="4010025"/>
          <a:ext cx="34671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</xdr:colOff>
      <xdr:row>22</xdr:row>
      <xdr:rowOff>9525</xdr:rowOff>
    </xdr:from>
    <xdr:to>
      <xdr:col>33</xdr:col>
      <xdr:colOff>114300</xdr:colOff>
      <xdr:row>22</xdr:row>
      <xdr:rowOff>9525</xdr:rowOff>
    </xdr:to>
    <xdr:sp macro="" textlink="">
      <xdr:nvSpPr>
        <xdr:cNvPr id="83976" name="Line 110">
          <a:extLst>
            <a:ext uri="{FF2B5EF4-FFF2-40B4-BE49-F238E27FC236}">
              <a16:creationId xmlns:a16="http://schemas.microsoft.com/office/drawing/2014/main" id="{00000000-0008-0000-0700-000008480100}"/>
            </a:ext>
          </a:extLst>
        </xdr:cNvPr>
        <xdr:cNvSpPr>
          <a:spLocks noChangeShapeType="1"/>
        </xdr:cNvSpPr>
      </xdr:nvSpPr>
      <xdr:spPr bwMode="auto">
        <a:xfrm flipV="1">
          <a:off x="5667375" y="4010025"/>
          <a:ext cx="36195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57150</xdr:colOff>
      <xdr:row>3</xdr:row>
      <xdr:rowOff>0</xdr:rowOff>
    </xdr:to>
    <xdr:sp macro="" textlink="">
      <xdr:nvSpPr>
        <xdr:cNvPr id="83977" name="Line 111">
          <a:extLst>
            <a:ext uri="{FF2B5EF4-FFF2-40B4-BE49-F238E27FC236}">
              <a16:creationId xmlns:a16="http://schemas.microsoft.com/office/drawing/2014/main" id="{00000000-0008-0000-0700-000009480100}"/>
            </a:ext>
          </a:extLst>
        </xdr:cNvPr>
        <xdr:cNvSpPr>
          <a:spLocks noChangeShapeType="1"/>
        </xdr:cNvSpPr>
      </xdr:nvSpPr>
      <xdr:spPr bwMode="auto">
        <a:xfrm>
          <a:off x="5629275" y="48577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3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83978" name="Line 112">
          <a:extLst>
            <a:ext uri="{FF2B5EF4-FFF2-40B4-BE49-F238E27FC236}">
              <a16:creationId xmlns:a16="http://schemas.microsoft.com/office/drawing/2014/main" id="{00000000-0008-0000-0700-00000A480100}"/>
            </a:ext>
          </a:extLst>
        </xdr:cNvPr>
        <xdr:cNvSpPr>
          <a:spLocks noChangeShapeType="1"/>
        </xdr:cNvSpPr>
      </xdr:nvSpPr>
      <xdr:spPr bwMode="auto">
        <a:xfrm>
          <a:off x="5953125" y="485775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9</xdr:row>
      <xdr:rowOff>9525</xdr:rowOff>
    </xdr:from>
    <xdr:to>
      <xdr:col>16</xdr:col>
      <xdr:colOff>142875</xdr:colOff>
      <xdr:row>9</xdr:row>
      <xdr:rowOff>133350</xdr:rowOff>
    </xdr:to>
    <xdr:sp macro="" textlink="">
      <xdr:nvSpPr>
        <xdr:cNvPr id="83979" name="Oval 113">
          <a:extLst>
            <a:ext uri="{FF2B5EF4-FFF2-40B4-BE49-F238E27FC236}">
              <a16:creationId xmlns:a16="http://schemas.microsoft.com/office/drawing/2014/main" id="{00000000-0008-0000-0700-00000B480100}"/>
            </a:ext>
          </a:extLst>
        </xdr:cNvPr>
        <xdr:cNvSpPr>
          <a:spLocks noChangeArrowheads="1"/>
        </xdr:cNvSpPr>
      </xdr:nvSpPr>
      <xdr:spPr bwMode="auto">
        <a:xfrm>
          <a:off x="3343275" y="1504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12</xdr:row>
      <xdr:rowOff>104775</xdr:rowOff>
    </xdr:from>
    <xdr:to>
      <xdr:col>16</xdr:col>
      <xdr:colOff>142875</xdr:colOff>
      <xdr:row>13</xdr:row>
      <xdr:rowOff>0</xdr:rowOff>
    </xdr:to>
    <xdr:sp macro="" textlink="">
      <xdr:nvSpPr>
        <xdr:cNvPr id="83980" name="Oval 114">
          <a:extLst>
            <a:ext uri="{FF2B5EF4-FFF2-40B4-BE49-F238E27FC236}">
              <a16:creationId xmlns:a16="http://schemas.microsoft.com/office/drawing/2014/main" id="{00000000-0008-0000-0700-00000C480100}"/>
            </a:ext>
          </a:extLst>
        </xdr:cNvPr>
        <xdr:cNvSpPr>
          <a:spLocks noChangeArrowheads="1"/>
        </xdr:cNvSpPr>
      </xdr:nvSpPr>
      <xdr:spPr bwMode="auto">
        <a:xfrm>
          <a:off x="3343275" y="22002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9</xdr:row>
      <xdr:rowOff>9525</xdr:rowOff>
    </xdr:from>
    <xdr:to>
      <xdr:col>17</xdr:col>
      <xdr:colOff>114300</xdr:colOff>
      <xdr:row>9</xdr:row>
      <xdr:rowOff>133350</xdr:rowOff>
    </xdr:to>
    <xdr:sp macro="" textlink="">
      <xdr:nvSpPr>
        <xdr:cNvPr id="83981" name="Oval 115">
          <a:extLst>
            <a:ext uri="{FF2B5EF4-FFF2-40B4-BE49-F238E27FC236}">
              <a16:creationId xmlns:a16="http://schemas.microsoft.com/office/drawing/2014/main" id="{00000000-0008-0000-0700-00000D480100}"/>
            </a:ext>
          </a:extLst>
        </xdr:cNvPr>
        <xdr:cNvSpPr>
          <a:spLocks noChangeArrowheads="1"/>
        </xdr:cNvSpPr>
      </xdr:nvSpPr>
      <xdr:spPr bwMode="auto">
        <a:xfrm>
          <a:off x="3476625" y="1504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9</xdr:row>
      <xdr:rowOff>9525</xdr:rowOff>
    </xdr:from>
    <xdr:to>
      <xdr:col>18</xdr:col>
      <xdr:colOff>85725</xdr:colOff>
      <xdr:row>9</xdr:row>
      <xdr:rowOff>133350</xdr:rowOff>
    </xdr:to>
    <xdr:sp macro="" textlink="">
      <xdr:nvSpPr>
        <xdr:cNvPr id="83982" name="Oval 116">
          <a:extLst>
            <a:ext uri="{FF2B5EF4-FFF2-40B4-BE49-F238E27FC236}">
              <a16:creationId xmlns:a16="http://schemas.microsoft.com/office/drawing/2014/main" id="{00000000-0008-0000-0700-00000E480100}"/>
            </a:ext>
          </a:extLst>
        </xdr:cNvPr>
        <xdr:cNvSpPr>
          <a:spLocks noChangeArrowheads="1"/>
        </xdr:cNvSpPr>
      </xdr:nvSpPr>
      <xdr:spPr bwMode="auto">
        <a:xfrm>
          <a:off x="3609975" y="1504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9</xdr:row>
      <xdr:rowOff>133350</xdr:rowOff>
    </xdr:from>
    <xdr:to>
      <xdr:col>16</xdr:col>
      <xdr:colOff>142875</xdr:colOff>
      <xdr:row>10</xdr:row>
      <xdr:rowOff>28575</xdr:rowOff>
    </xdr:to>
    <xdr:sp macro="" textlink="">
      <xdr:nvSpPr>
        <xdr:cNvPr id="83983" name="Oval 117">
          <a:extLst>
            <a:ext uri="{FF2B5EF4-FFF2-40B4-BE49-F238E27FC236}">
              <a16:creationId xmlns:a16="http://schemas.microsoft.com/office/drawing/2014/main" id="{00000000-0008-0000-0700-00000F480100}"/>
            </a:ext>
          </a:extLst>
        </xdr:cNvPr>
        <xdr:cNvSpPr>
          <a:spLocks noChangeArrowheads="1"/>
        </xdr:cNvSpPr>
      </xdr:nvSpPr>
      <xdr:spPr bwMode="auto">
        <a:xfrm>
          <a:off x="3343275" y="16287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10</xdr:row>
      <xdr:rowOff>28575</xdr:rowOff>
    </xdr:from>
    <xdr:to>
      <xdr:col>16</xdr:col>
      <xdr:colOff>142875</xdr:colOff>
      <xdr:row>10</xdr:row>
      <xdr:rowOff>152400</xdr:rowOff>
    </xdr:to>
    <xdr:sp macro="" textlink="">
      <xdr:nvSpPr>
        <xdr:cNvPr id="83984" name="Oval 118">
          <a:extLst>
            <a:ext uri="{FF2B5EF4-FFF2-40B4-BE49-F238E27FC236}">
              <a16:creationId xmlns:a16="http://schemas.microsoft.com/office/drawing/2014/main" id="{00000000-0008-0000-0700-000010480100}"/>
            </a:ext>
          </a:extLst>
        </xdr:cNvPr>
        <xdr:cNvSpPr>
          <a:spLocks noChangeArrowheads="1"/>
        </xdr:cNvSpPr>
      </xdr:nvSpPr>
      <xdr:spPr bwMode="auto">
        <a:xfrm>
          <a:off x="3343275" y="172402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11</xdr:row>
      <xdr:rowOff>47625</xdr:rowOff>
    </xdr:from>
    <xdr:to>
      <xdr:col>16</xdr:col>
      <xdr:colOff>142875</xdr:colOff>
      <xdr:row>11</xdr:row>
      <xdr:rowOff>171450</xdr:rowOff>
    </xdr:to>
    <xdr:sp macro="" textlink="">
      <xdr:nvSpPr>
        <xdr:cNvPr id="83985" name="Oval 119">
          <a:extLst>
            <a:ext uri="{FF2B5EF4-FFF2-40B4-BE49-F238E27FC236}">
              <a16:creationId xmlns:a16="http://schemas.microsoft.com/office/drawing/2014/main" id="{00000000-0008-0000-0700-000011480100}"/>
            </a:ext>
          </a:extLst>
        </xdr:cNvPr>
        <xdr:cNvSpPr>
          <a:spLocks noChangeArrowheads="1"/>
        </xdr:cNvSpPr>
      </xdr:nvSpPr>
      <xdr:spPr bwMode="auto">
        <a:xfrm>
          <a:off x="3343275" y="19431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10</xdr:row>
      <xdr:rowOff>152400</xdr:rowOff>
    </xdr:from>
    <xdr:to>
      <xdr:col>16</xdr:col>
      <xdr:colOff>142875</xdr:colOff>
      <xdr:row>11</xdr:row>
      <xdr:rowOff>47625</xdr:rowOff>
    </xdr:to>
    <xdr:sp macro="" textlink="">
      <xdr:nvSpPr>
        <xdr:cNvPr id="83986" name="Oval 120">
          <a:extLst>
            <a:ext uri="{FF2B5EF4-FFF2-40B4-BE49-F238E27FC236}">
              <a16:creationId xmlns:a16="http://schemas.microsoft.com/office/drawing/2014/main" id="{00000000-0008-0000-0700-000012480100}"/>
            </a:ext>
          </a:extLst>
        </xdr:cNvPr>
        <xdr:cNvSpPr>
          <a:spLocks noChangeArrowheads="1"/>
        </xdr:cNvSpPr>
      </xdr:nvSpPr>
      <xdr:spPr bwMode="auto">
        <a:xfrm>
          <a:off x="3343275" y="184785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9</xdr:row>
      <xdr:rowOff>142875</xdr:rowOff>
    </xdr:from>
    <xdr:to>
      <xdr:col>17</xdr:col>
      <xdr:colOff>114300</xdr:colOff>
      <xdr:row>10</xdr:row>
      <xdr:rowOff>38100</xdr:rowOff>
    </xdr:to>
    <xdr:sp macro="" textlink="">
      <xdr:nvSpPr>
        <xdr:cNvPr id="83987" name="Oval 121">
          <a:extLst>
            <a:ext uri="{FF2B5EF4-FFF2-40B4-BE49-F238E27FC236}">
              <a16:creationId xmlns:a16="http://schemas.microsoft.com/office/drawing/2014/main" id="{00000000-0008-0000-0700-000013480100}"/>
            </a:ext>
          </a:extLst>
        </xdr:cNvPr>
        <xdr:cNvSpPr>
          <a:spLocks noChangeArrowheads="1"/>
        </xdr:cNvSpPr>
      </xdr:nvSpPr>
      <xdr:spPr bwMode="auto">
        <a:xfrm>
          <a:off x="3476625" y="163830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133350</xdr:colOff>
      <xdr:row>11</xdr:row>
      <xdr:rowOff>76200</xdr:rowOff>
    </xdr:from>
    <xdr:to>
      <xdr:col>17</xdr:col>
      <xdr:colOff>104775</xdr:colOff>
      <xdr:row>11</xdr:row>
      <xdr:rowOff>200025</xdr:rowOff>
    </xdr:to>
    <xdr:sp macro="" textlink="">
      <xdr:nvSpPr>
        <xdr:cNvPr id="83988" name="Oval 122">
          <a:extLst>
            <a:ext uri="{FF2B5EF4-FFF2-40B4-BE49-F238E27FC236}">
              <a16:creationId xmlns:a16="http://schemas.microsoft.com/office/drawing/2014/main" id="{00000000-0008-0000-0700-000014480100}"/>
            </a:ext>
          </a:extLst>
        </xdr:cNvPr>
        <xdr:cNvSpPr>
          <a:spLocks noChangeArrowheads="1"/>
        </xdr:cNvSpPr>
      </xdr:nvSpPr>
      <xdr:spPr bwMode="auto">
        <a:xfrm>
          <a:off x="3467100" y="19716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11</xdr:row>
      <xdr:rowOff>190500</xdr:rowOff>
    </xdr:from>
    <xdr:to>
      <xdr:col>16</xdr:col>
      <xdr:colOff>142875</xdr:colOff>
      <xdr:row>12</xdr:row>
      <xdr:rowOff>85725</xdr:rowOff>
    </xdr:to>
    <xdr:sp macro="" textlink="">
      <xdr:nvSpPr>
        <xdr:cNvPr id="83989" name="Oval 123">
          <a:extLst>
            <a:ext uri="{FF2B5EF4-FFF2-40B4-BE49-F238E27FC236}">
              <a16:creationId xmlns:a16="http://schemas.microsoft.com/office/drawing/2014/main" id="{00000000-0008-0000-0700-000015480100}"/>
            </a:ext>
          </a:extLst>
        </xdr:cNvPr>
        <xdr:cNvSpPr>
          <a:spLocks noChangeArrowheads="1"/>
        </xdr:cNvSpPr>
      </xdr:nvSpPr>
      <xdr:spPr bwMode="auto">
        <a:xfrm>
          <a:off x="3343275" y="20859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12</xdr:row>
      <xdr:rowOff>104775</xdr:rowOff>
    </xdr:from>
    <xdr:to>
      <xdr:col>17</xdr:col>
      <xdr:colOff>114300</xdr:colOff>
      <xdr:row>13</xdr:row>
      <xdr:rowOff>0</xdr:rowOff>
    </xdr:to>
    <xdr:sp macro="" textlink="">
      <xdr:nvSpPr>
        <xdr:cNvPr id="83990" name="Oval 124">
          <a:extLst>
            <a:ext uri="{FF2B5EF4-FFF2-40B4-BE49-F238E27FC236}">
              <a16:creationId xmlns:a16="http://schemas.microsoft.com/office/drawing/2014/main" id="{00000000-0008-0000-0700-000016480100}"/>
            </a:ext>
          </a:extLst>
        </xdr:cNvPr>
        <xdr:cNvSpPr>
          <a:spLocks noChangeArrowheads="1"/>
        </xdr:cNvSpPr>
      </xdr:nvSpPr>
      <xdr:spPr bwMode="auto">
        <a:xfrm>
          <a:off x="3476625" y="22002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133350</xdr:colOff>
      <xdr:row>11</xdr:row>
      <xdr:rowOff>209550</xdr:rowOff>
    </xdr:from>
    <xdr:to>
      <xdr:col>17</xdr:col>
      <xdr:colOff>104775</xdr:colOff>
      <xdr:row>12</xdr:row>
      <xdr:rowOff>104775</xdr:rowOff>
    </xdr:to>
    <xdr:sp macro="" textlink="">
      <xdr:nvSpPr>
        <xdr:cNvPr id="83991" name="Oval 125">
          <a:extLst>
            <a:ext uri="{FF2B5EF4-FFF2-40B4-BE49-F238E27FC236}">
              <a16:creationId xmlns:a16="http://schemas.microsoft.com/office/drawing/2014/main" id="{00000000-0008-0000-0700-000017480100}"/>
            </a:ext>
          </a:extLst>
        </xdr:cNvPr>
        <xdr:cNvSpPr>
          <a:spLocks noChangeArrowheads="1"/>
        </xdr:cNvSpPr>
      </xdr:nvSpPr>
      <xdr:spPr bwMode="auto">
        <a:xfrm>
          <a:off x="3467100" y="209550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10</xdr:row>
      <xdr:rowOff>47625</xdr:rowOff>
    </xdr:from>
    <xdr:to>
      <xdr:col>17</xdr:col>
      <xdr:colOff>114300</xdr:colOff>
      <xdr:row>10</xdr:row>
      <xdr:rowOff>171450</xdr:rowOff>
    </xdr:to>
    <xdr:sp macro="" textlink="">
      <xdr:nvSpPr>
        <xdr:cNvPr id="83992" name="Oval 126">
          <a:extLst>
            <a:ext uri="{FF2B5EF4-FFF2-40B4-BE49-F238E27FC236}">
              <a16:creationId xmlns:a16="http://schemas.microsoft.com/office/drawing/2014/main" id="{00000000-0008-0000-0700-000018480100}"/>
            </a:ext>
          </a:extLst>
        </xdr:cNvPr>
        <xdr:cNvSpPr>
          <a:spLocks noChangeArrowheads="1"/>
        </xdr:cNvSpPr>
      </xdr:nvSpPr>
      <xdr:spPr bwMode="auto">
        <a:xfrm>
          <a:off x="3476625" y="17430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12</xdr:row>
      <xdr:rowOff>104775</xdr:rowOff>
    </xdr:from>
    <xdr:to>
      <xdr:col>18</xdr:col>
      <xdr:colOff>85725</xdr:colOff>
      <xdr:row>13</xdr:row>
      <xdr:rowOff>0</xdr:rowOff>
    </xdr:to>
    <xdr:sp macro="" textlink="">
      <xdr:nvSpPr>
        <xdr:cNvPr id="83993" name="Oval 127">
          <a:extLst>
            <a:ext uri="{FF2B5EF4-FFF2-40B4-BE49-F238E27FC236}">
              <a16:creationId xmlns:a16="http://schemas.microsoft.com/office/drawing/2014/main" id="{00000000-0008-0000-0700-000019480100}"/>
            </a:ext>
          </a:extLst>
        </xdr:cNvPr>
        <xdr:cNvSpPr>
          <a:spLocks noChangeArrowheads="1"/>
        </xdr:cNvSpPr>
      </xdr:nvSpPr>
      <xdr:spPr bwMode="auto">
        <a:xfrm>
          <a:off x="3609975" y="22002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10</xdr:row>
      <xdr:rowOff>180975</xdr:rowOff>
    </xdr:from>
    <xdr:to>
      <xdr:col>17</xdr:col>
      <xdr:colOff>114300</xdr:colOff>
      <xdr:row>11</xdr:row>
      <xdr:rowOff>76200</xdr:rowOff>
    </xdr:to>
    <xdr:sp macro="" textlink="">
      <xdr:nvSpPr>
        <xdr:cNvPr id="83994" name="Oval 128">
          <a:extLst>
            <a:ext uri="{FF2B5EF4-FFF2-40B4-BE49-F238E27FC236}">
              <a16:creationId xmlns:a16="http://schemas.microsoft.com/office/drawing/2014/main" id="{00000000-0008-0000-0700-00001A480100}"/>
            </a:ext>
          </a:extLst>
        </xdr:cNvPr>
        <xdr:cNvSpPr>
          <a:spLocks noChangeArrowheads="1"/>
        </xdr:cNvSpPr>
      </xdr:nvSpPr>
      <xdr:spPr bwMode="auto">
        <a:xfrm>
          <a:off x="3476625" y="18764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11</xdr:row>
      <xdr:rowOff>76200</xdr:rowOff>
    </xdr:from>
    <xdr:to>
      <xdr:col>18</xdr:col>
      <xdr:colOff>85725</xdr:colOff>
      <xdr:row>11</xdr:row>
      <xdr:rowOff>200025</xdr:rowOff>
    </xdr:to>
    <xdr:sp macro="" textlink="">
      <xdr:nvSpPr>
        <xdr:cNvPr id="83995" name="Oval 129">
          <a:extLst>
            <a:ext uri="{FF2B5EF4-FFF2-40B4-BE49-F238E27FC236}">
              <a16:creationId xmlns:a16="http://schemas.microsoft.com/office/drawing/2014/main" id="{00000000-0008-0000-0700-00001B480100}"/>
            </a:ext>
          </a:extLst>
        </xdr:cNvPr>
        <xdr:cNvSpPr>
          <a:spLocks noChangeArrowheads="1"/>
        </xdr:cNvSpPr>
      </xdr:nvSpPr>
      <xdr:spPr bwMode="auto">
        <a:xfrm>
          <a:off x="3609975" y="19716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10</xdr:row>
      <xdr:rowOff>171450</xdr:rowOff>
    </xdr:from>
    <xdr:to>
      <xdr:col>18</xdr:col>
      <xdr:colOff>85725</xdr:colOff>
      <xdr:row>11</xdr:row>
      <xdr:rowOff>66675</xdr:rowOff>
    </xdr:to>
    <xdr:sp macro="" textlink="">
      <xdr:nvSpPr>
        <xdr:cNvPr id="83996" name="Oval 130">
          <a:extLst>
            <a:ext uri="{FF2B5EF4-FFF2-40B4-BE49-F238E27FC236}">
              <a16:creationId xmlns:a16="http://schemas.microsoft.com/office/drawing/2014/main" id="{00000000-0008-0000-0700-00001C480100}"/>
            </a:ext>
          </a:extLst>
        </xdr:cNvPr>
        <xdr:cNvSpPr>
          <a:spLocks noChangeArrowheads="1"/>
        </xdr:cNvSpPr>
      </xdr:nvSpPr>
      <xdr:spPr bwMode="auto">
        <a:xfrm>
          <a:off x="3609975" y="186690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104775</xdr:colOff>
      <xdr:row>10</xdr:row>
      <xdr:rowOff>47625</xdr:rowOff>
    </xdr:from>
    <xdr:to>
      <xdr:col>18</xdr:col>
      <xdr:colOff>76200</xdr:colOff>
      <xdr:row>10</xdr:row>
      <xdr:rowOff>171450</xdr:rowOff>
    </xdr:to>
    <xdr:sp macro="" textlink="">
      <xdr:nvSpPr>
        <xdr:cNvPr id="83997" name="Oval 131">
          <a:extLst>
            <a:ext uri="{FF2B5EF4-FFF2-40B4-BE49-F238E27FC236}">
              <a16:creationId xmlns:a16="http://schemas.microsoft.com/office/drawing/2014/main" id="{00000000-0008-0000-0700-00001D480100}"/>
            </a:ext>
          </a:extLst>
        </xdr:cNvPr>
        <xdr:cNvSpPr>
          <a:spLocks noChangeArrowheads="1"/>
        </xdr:cNvSpPr>
      </xdr:nvSpPr>
      <xdr:spPr bwMode="auto">
        <a:xfrm>
          <a:off x="3600450" y="17430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9</xdr:row>
      <xdr:rowOff>142875</xdr:rowOff>
    </xdr:from>
    <xdr:to>
      <xdr:col>18</xdr:col>
      <xdr:colOff>85725</xdr:colOff>
      <xdr:row>10</xdr:row>
      <xdr:rowOff>38100</xdr:rowOff>
    </xdr:to>
    <xdr:sp macro="" textlink="">
      <xdr:nvSpPr>
        <xdr:cNvPr id="83998" name="Oval 132">
          <a:extLst>
            <a:ext uri="{FF2B5EF4-FFF2-40B4-BE49-F238E27FC236}">
              <a16:creationId xmlns:a16="http://schemas.microsoft.com/office/drawing/2014/main" id="{00000000-0008-0000-0700-00001E480100}"/>
            </a:ext>
          </a:extLst>
        </xdr:cNvPr>
        <xdr:cNvSpPr>
          <a:spLocks noChangeArrowheads="1"/>
        </xdr:cNvSpPr>
      </xdr:nvSpPr>
      <xdr:spPr bwMode="auto">
        <a:xfrm>
          <a:off x="3609975" y="163830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11</xdr:row>
      <xdr:rowOff>209550</xdr:rowOff>
    </xdr:from>
    <xdr:to>
      <xdr:col>18</xdr:col>
      <xdr:colOff>85725</xdr:colOff>
      <xdr:row>12</xdr:row>
      <xdr:rowOff>104775</xdr:rowOff>
    </xdr:to>
    <xdr:sp macro="" textlink="">
      <xdr:nvSpPr>
        <xdr:cNvPr id="83999" name="Oval 133">
          <a:extLst>
            <a:ext uri="{FF2B5EF4-FFF2-40B4-BE49-F238E27FC236}">
              <a16:creationId xmlns:a16="http://schemas.microsoft.com/office/drawing/2014/main" id="{00000000-0008-0000-0700-00001F480100}"/>
            </a:ext>
          </a:extLst>
        </xdr:cNvPr>
        <xdr:cNvSpPr>
          <a:spLocks noChangeArrowheads="1"/>
        </xdr:cNvSpPr>
      </xdr:nvSpPr>
      <xdr:spPr bwMode="auto">
        <a:xfrm>
          <a:off x="3609975" y="209550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9</xdr:row>
      <xdr:rowOff>142875</xdr:rowOff>
    </xdr:from>
    <xdr:to>
      <xdr:col>27</xdr:col>
      <xdr:colOff>114300</xdr:colOff>
      <xdr:row>10</xdr:row>
      <xdr:rowOff>38100</xdr:rowOff>
    </xdr:to>
    <xdr:sp macro="" textlink="">
      <xdr:nvSpPr>
        <xdr:cNvPr id="84000" name="Oval 134">
          <a:extLst>
            <a:ext uri="{FF2B5EF4-FFF2-40B4-BE49-F238E27FC236}">
              <a16:creationId xmlns:a16="http://schemas.microsoft.com/office/drawing/2014/main" id="{00000000-0008-0000-0700-000020480100}"/>
            </a:ext>
          </a:extLst>
        </xdr:cNvPr>
        <xdr:cNvSpPr>
          <a:spLocks noChangeArrowheads="1"/>
        </xdr:cNvSpPr>
      </xdr:nvSpPr>
      <xdr:spPr bwMode="auto">
        <a:xfrm>
          <a:off x="7953375" y="163830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10</xdr:row>
      <xdr:rowOff>38100</xdr:rowOff>
    </xdr:from>
    <xdr:to>
      <xdr:col>27</xdr:col>
      <xdr:colOff>114300</xdr:colOff>
      <xdr:row>10</xdr:row>
      <xdr:rowOff>161925</xdr:rowOff>
    </xdr:to>
    <xdr:sp macro="" textlink="">
      <xdr:nvSpPr>
        <xdr:cNvPr id="84001" name="Oval 135">
          <a:extLst>
            <a:ext uri="{FF2B5EF4-FFF2-40B4-BE49-F238E27FC236}">
              <a16:creationId xmlns:a16="http://schemas.microsoft.com/office/drawing/2014/main" id="{00000000-0008-0000-0700-000021480100}"/>
            </a:ext>
          </a:extLst>
        </xdr:cNvPr>
        <xdr:cNvSpPr>
          <a:spLocks noChangeArrowheads="1"/>
        </xdr:cNvSpPr>
      </xdr:nvSpPr>
      <xdr:spPr bwMode="auto">
        <a:xfrm>
          <a:off x="7953375" y="17335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12</xdr:row>
      <xdr:rowOff>104775</xdr:rowOff>
    </xdr:from>
    <xdr:to>
      <xdr:col>27</xdr:col>
      <xdr:colOff>114300</xdr:colOff>
      <xdr:row>13</xdr:row>
      <xdr:rowOff>0</xdr:rowOff>
    </xdr:to>
    <xdr:sp macro="" textlink="">
      <xdr:nvSpPr>
        <xdr:cNvPr id="84002" name="Oval 136">
          <a:extLst>
            <a:ext uri="{FF2B5EF4-FFF2-40B4-BE49-F238E27FC236}">
              <a16:creationId xmlns:a16="http://schemas.microsoft.com/office/drawing/2014/main" id="{00000000-0008-0000-0700-000022480100}"/>
            </a:ext>
          </a:extLst>
        </xdr:cNvPr>
        <xdr:cNvSpPr>
          <a:spLocks noChangeArrowheads="1"/>
        </xdr:cNvSpPr>
      </xdr:nvSpPr>
      <xdr:spPr bwMode="auto">
        <a:xfrm>
          <a:off x="7953375" y="22002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11</xdr:row>
      <xdr:rowOff>200025</xdr:rowOff>
    </xdr:from>
    <xdr:to>
      <xdr:col>27</xdr:col>
      <xdr:colOff>114300</xdr:colOff>
      <xdr:row>12</xdr:row>
      <xdr:rowOff>95250</xdr:rowOff>
    </xdr:to>
    <xdr:sp macro="" textlink="">
      <xdr:nvSpPr>
        <xdr:cNvPr id="84003" name="Oval 137">
          <a:extLst>
            <a:ext uri="{FF2B5EF4-FFF2-40B4-BE49-F238E27FC236}">
              <a16:creationId xmlns:a16="http://schemas.microsoft.com/office/drawing/2014/main" id="{00000000-0008-0000-0700-000023480100}"/>
            </a:ext>
          </a:extLst>
        </xdr:cNvPr>
        <xdr:cNvSpPr>
          <a:spLocks noChangeArrowheads="1"/>
        </xdr:cNvSpPr>
      </xdr:nvSpPr>
      <xdr:spPr bwMode="auto">
        <a:xfrm>
          <a:off x="7953375" y="209550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10</xdr:row>
      <xdr:rowOff>161925</xdr:rowOff>
    </xdr:from>
    <xdr:to>
      <xdr:col>27</xdr:col>
      <xdr:colOff>114300</xdr:colOff>
      <xdr:row>11</xdr:row>
      <xdr:rowOff>57150</xdr:rowOff>
    </xdr:to>
    <xdr:sp macro="" textlink="">
      <xdr:nvSpPr>
        <xdr:cNvPr id="84004" name="Oval 138">
          <a:extLst>
            <a:ext uri="{FF2B5EF4-FFF2-40B4-BE49-F238E27FC236}">
              <a16:creationId xmlns:a16="http://schemas.microsoft.com/office/drawing/2014/main" id="{00000000-0008-0000-0700-000024480100}"/>
            </a:ext>
          </a:extLst>
        </xdr:cNvPr>
        <xdr:cNvSpPr>
          <a:spLocks noChangeArrowheads="1"/>
        </xdr:cNvSpPr>
      </xdr:nvSpPr>
      <xdr:spPr bwMode="auto">
        <a:xfrm>
          <a:off x="7953375" y="18573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11</xdr:row>
      <xdr:rowOff>57150</xdr:rowOff>
    </xdr:from>
    <xdr:to>
      <xdr:col>27</xdr:col>
      <xdr:colOff>114300</xdr:colOff>
      <xdr:row>11</xdr:row>
      <xdr:rowOff>180975</xdr:rowOff>
    </xdr:to>
    <xdr:sp macro="" textlink="">
      <xdr:nvSpPr>
        <xdr:cNvPr id="84005" name="Oval 139">
          <a:extLst>
            <a:ext uri="{FF2B5EF4-FFF2-40B4-BE49-F238E27FC236}">
              <a16:creationId xmlns:a16="http://schemas.microsoft.com/office/drawing/2014/main" id="{00000000-0008-0000-0700-000025480100}"/>
            </a:ext>
          </a:extLst>
        </xdr:cNvPr>
        <xdr:cNvSpPr>
          <a:spLocks noChangeArrowheads="1"/>
        </xdr:cNvSpPr>
      </xdr:nvSpPr>
      <xdr:spPr bwMode="auto">
        <a:xfrm>
          <a:off x="7953375" y="195262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9</xdr:row>
      <xdr:rowOff>9525</xdr:rowOff>
    </xdr:from>
    <xdr:to>
      <xdr:col>26</xdr:col>
      <xdr:colOff>628650</xdr:colOff>
      <xdr:row>9</xdr:row>
      <xdr:rowOff>133350</xdr:rowOff>
    </xdr:to>
    <xdr:sp macro="" textlink="">
      <xdr:nvSpPr>
        <xdr:cNvPr id="84006" name="Oval 140">
          <a:extLst>
            <a:ext uri="{FF2B5EF4-FFF2-40B4-BE49-F238E27FC236}">
              <a16:creationId xmlns:a16="http://schemas.microsoft.com/office/drawing/2014/main" id="{00000000-0008-0000-0700-000026480100}"/>
            </a:ext>
          </a:extLst>
        </xdr:cNvPr>
        <xdr:cNvSpPr>
          <a:spLocks noChangeArrowheads="1"/>
        </xdr:cNvSpPr>
      </xdr:nvSpPr>
      <xdr:spPr bwMode="auto">
        <a:xfrm>
          <a:off x="7810500" y="1504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9</xdr:row>
      <xdr:rowOff>9525</xdr:rowOff>
    </xdr:from>
    <xdr:to>
      <xdr:col>27</xdr:col>
      <xdr:colOff>114300</xdr:colOff>
      <xdr:row>9</xdr:row>
      <xdr:rowOff>133350</xdr:rowOff>
    </xdr:to>
    <xdr:sp macro="" textlink="">
      <xdr:nvSpPr>
        <xdr:cNvPr id="84007" name="Oval 141">
          <a:extLst>
            <a:ext uri="{FF2B5EF4-FFF2-40B4-BE49-F238E27FC236}">
              <a16:creationId xmlns:a16="http://schemas.microsoft.com/office/drawing/2014/main" id="{00000000-0008-0000-0700-000027480100}"/>
            </a:ext>
          </a:extLst>
        </xdr:cNvPr>
        <xdr:cNvSpPr>
          <a:spLocks noChangeArrowheads="1"/>
        </xdr:cNvSpPr>
      </xdr:nvSpPr>
      <xdr:spPr bwMode="auto">
        <a:xfrm>
          <a:off x="7953375" y="1504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352425</xdr:colOff>
      <xdr:row>9</xdr:row>
      <xdr:rowOff>9525</xdr:rowOff>
    </xdr:from>
    <xdr:to>
      <xdr:col>26</xdr:col>
      <xdr:colOff>485775</xdr:colOff>
      <xdr:row>9</xdr:row>
      <xdr:rowOff>133350</xdr:rowOff>
    </xdr:to>
    <xdr:sp macro="" textlink="">
      <xdr:nvSpPr>
        <xdr:cNvPr id="84008" name="Oval 142">
          <a:extLst>
            <a:ext uri="{FF2B5EF4-FFF2-40B4-BE49-F238E27FC236}">
              <a16:creationId xmlns:a16="http://schemas.microsoft.com/office/drawing/2014/main" id="{00000000-0008-0000-0700-000028480100}"/>
            </a:ext>
          </a:extLst>
        </xdr:cNvPr>
        <xdr:cNvSpPr>
          <a:spLocks noChangeArrowheads="1"/>
        </xdr:cNvSpPr>
      </xdr:nvSpPr>
      <xdr:spPr bwMode="auto">
        <a:xfrm>
          <a:off x="7667625" y="1504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9</xdr:row>
      <xdr:rowOff>133350</xdr:rowOff>
    </xdr:from>
    <xdr:to>
      <xdr:col>26</xdr:col>
      <xdr:colOff>638175</xdr:colOff>
      <xdr:row>10</xdr:row>
      <xdr:rowOff>28575</xdr:rowOff>
    </xdr:to>
    <xdr:sp macro="" textlink="">
      <xdr:nvSpPr>
        <xdr:cNvPr id="84009" name="Oval 143">
          <a:extLst>
            <a:ext uri="{FF2B5EF4-FFF2-40B4-BE49-F238E27FC236}">
              <a16:creationId xmlns:a16="http://schemas.microsoft.com/office/drawing/2014/main" id="{00000000-0008-0000-0700-000029480100}"/>
            </a:ext>
          </a:extLst>
        </xdr:cNvPr>
        <xdr:cNvSpPr>
          <a:spLocks noChangeArrowheads="1"/>
        </xdr:cNvSpPr>
      </xdr:nvSpPr>
      <xdr:spPr bwMode="auto">
        <a:xfrm>
          <a:off x="7820025" y="16287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9</xdr:row>
      <xdr:rowOff>133350</xdr:rowOff>
    </xdr:from>
    <xdr:to>
      <xdr:col>26</xdr:col>
      <xdr:colOff>495300</xdr:colOff>
      <xdr:row>10</xdr:row>
      <xdr:rowOff>28575</xdr:rowOff>
    </xdr:to>
    <xdr:sp macro="" textlink="">
      <xdr:nvSpPr>
        <xdr:cNvPr id="84010" name="Oval 144">
          <a:extLst>
            <a:ext uri="{FF2B5EF4-FFF2-40B4-BE49-F238E27FC236}">
              <a16:creationId xmlns:a16="http://schemas.microsoft.com/office/drawing/2014/main" id="{00000000-0008-0000-0700-00002A480100}"/>
            </a:ext>
          </a:extLst>
        </xdr:cNvPr>
        <xdr:cNvSpPr>
          <a:spLocks noChangeArrowheads="1"/>
        </xdr:cNvSpPr>
      </xdr:nvSpPr>
      <xdr:spPr bwMode="auto">
        <a:xfrm>
          <a:off x="7677150" y="16287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10</xdr:row>
      <xdr:rowOff>38100</xdr:rowOff>
    </xdr:from>
    <xdr:to>
      <xdr:col>26</xdr:col>
      <xdr:colOff>628650</xdr:colOff>
      <xdr:row>10</xdr:row>
      <xdr:rowOff>161925</xdr:rowOff>
    </xdr:to>
    <xdr:sp macro="" textlink="">
      <xdr:nvSpPr>
        <xdr:cNvPr id="84011" name="Oval 145">
          <a:extLst>
            <a:ext uri="{FF2B5EF4-FFF2-40B4-BE49-F238E27FC236}">
              <a16:creationId xmlns:a16="http://schemas.microsoft.com/office/drawing/2014/main" id="{00000000-0008-0000-0700-00002B480100}"/>
            </a:ext>
          </a:extLst>
        </xdr:cNvPr>
        <xdr:cNvSpPr>
          <a:spLocks noChangeArrowheads="1"/>
        </xdr:cNvSpPr>
      </xdr:nvSpPr>
      <xdr:spPr bwMode="auto">
        <a:xfrm>
          <a:off x="7810500" y="17335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10</xdr:row>
      <xdr:rowOff>171450</xdr:rowOff>
    </xdr:from>
    <xdr:to>
      <xdr:col>26</xdr:col>
      <xdr:colOff>495300</xdr:colOff>
      <xdr:row>11</xdr:row>
      <xdr:rowOff>66675</xdr:rowOff>
    </xdr:to>
    <xdr:sp macro="" textlink="">
      <xdr:nvSpPr>
        <xdr:cNvPr id="84012" name="Oval 146">
          <a:extLst>
            <a:ext uri="{FF2B5EF4-FFF2-40B4-BE49-F238E27FC236}">
              <a16:creationId xmlns:a16="http://schemas.microsoft.com/office/drawing/2014/main" id="{00000000-0008-0000-0700-00002C480100}"/>
            </a:ext>
          </a:extLst>
        </xdr:cNvPr>
        <xdr:cNvSpPr>
          <a:spLocks noChangeArrowheads="1"/>
        </xdr:cNvSpPr>
      </xdr:nvSpPr>
      <xdr:spPr bwMode="auto">
        <a:xfrm>
          <a:off x="7677150" y="186690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514350</xdr:colOff>
      <xdr:row>12</xdr:row>
      <xdr:rowOff>95250</xdr:rowOff>
    </xdr:from>
    <xdr:to>
      <xdr:col>26</xdr:col>
      <xdr:colOff>647700</xdr:colOff>
      <xdr:row>12</xdr:row>
      <xdr:rowOff>219075</xdr:rowOff>
    </xdr:to>
    <xdr:sp macro="" textlink="">
      <xdr:nvSpPr>
        <xdr:cNvPr id="84013" name="Oval 147">
          <a:extLst>
            <a:ext uri="{FF2B5EF4-FFF2-40B4-BE49-F238E27FC236}">
              <a16:creationId xmlns:a16="http://schemas.microsoft.com/office/drawing/2014/main" id="{00000000-0008-0000-0700-00002D480100}"/>
            </a:ext>
          </a:extLst>
        </xdr:cNvPr>
        <xdr:cNvSpPr>
          <a:spLocks noChangeArrowheads="1"/>
        </xdr:cNvSpPr>
      </xdr:nvSpPr>
      <xdr:spPr bwMode="auto">
        <a:xfrm>
          <a:off x="7829550" y="219075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514350</xdr:colOff>
      <xdr:row>11</xdr:row>
      <xdr:rowOff>57150</xdr:rowOff>
    </xdr:from>
    <xdr:to>
      <xdr:col>26</xdr:col>
      <xdr:colOff>647700</xdr:colOff>
      <xdr:row>11</xdr:row>
      <xdr:rowOff>180975</xdr:rowOff>
    </xdr:to>
    <xdr:sp macro="" textlink="">
      <xdr:nvSpPr>
        <xdr:cNvPr id="84014" name="Oval 148">
          <a:extLst>
            <a:ext uri="{FF2B5EF4-FFF2-40B4-BE49-F238E27FC236}">
              <a16:creationId xmlns:a16="http://schemas.microsoft.com/office/drawing/2014/main" id="{00000000-0008-0000-0700-00002E480100}"/>
            </a:ext>
          </a:extLst>
        </xdr:cNvPr>
        <xdr:cNvSpPr>
          <a:spLocks noChangeArrowheads="1"/>
        </xdr:cNvSpPr>
      </xdr:nvSpPr>
      <xdr:spPr bwMode="auto">
        <a:xfrm>
          <a:off x="7829550" y="195262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514350</xdr:colOff>
      <xdr:row>11</xdr:row>
      <xdr:rowOff>190500</xdr:rowOff>
    </xdr:from>
    <xdr:to>
      <xdr:col>26</xdr:col>
      <xdr:colOff>647700</xdr:colOff>
      <xdr:row>12</xdr:row>
      <xdr:rowOff>85725</xdr:rowOff>
    </xdr:to>
    <xdr:sp macro="" textlink="">
      <xdr:nvSpPr>
        <xdr:cNvPr id="84015" name="Oval 149">
          <a:extLst>
            <a:ext uri="{FF2B5EF4-FFF2-40B4-BE49-F238E27FC236}">
              <a16:creationId xmlns:a16="http://schemas.microsoft.com/office/drawing/2014/main" id="{00000000-0008-0000-0700-00002F480100}"/>
            </a:ext>
          </a:extLst>
        </xdr:cNvPr>
        <xdr:cNvSpPr>
          <a:spLocks noChangeArrowheads="1"/>
        </xdr:cNvSpPr>
      </xdr:nvSpPr>
      <xdr:spPr bwMode="auto">
        <a:xfrm>
          <a:off x="7829550" y="20859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10</xdr:row>
      <xdr:rowOff>161925</xdr:rowOff>
    </xdr:from>
    <xdr:to>
      <xdr:col>26</xdr:col>
      <xdr:colOff>638175</xdr:colOff>
      <xdr:row>11</xdr:row>
      <xdr:rowOff>57150</xdr:rowOff>
    </xdr:to>
    <xdr:sp macro="" textlink="">
      <xdr:nvSpPr>
        <xdr:cNvPr id="84016" name="Oval 150">
          <a:extLst>
            <a:ext uri="{FF2B5EF4-FFF2-40B4-BE49-F238E27FC236}">
              <a16:creationId xmlns:a16="http://schemas.microsoft.com/office/drawing/2014/main" id="{00000000-0008-0000-0700-000030480100}"/>
            </a:ext>
          </a:extLst>
        </xdr:cNvPr>
        <xdr:cNvSpPr>
          <a:spLocks noChangeArrowheads="1"/>
        </xdr:cNvSpPr>
      </xdr:nvSpPr>
      <xdr:spPr bwMode="auto">
        <a:xfrm>
          <a:off x="7820025" y="18573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10</xdr:row>
      <xdr:rowOff>38100</xdr:rowOff>
    </xdr:from>
    <xdr:to>
      <xdr:col>26</xdr:col>
      <xdr:colOff>495300</xdr:colOff>
      <xdr:row>10</xdr:row>
      <xdr:rowOff>161925</xdr:rowOff>
    </xdr:to>
    <xdr:sp macro="" textlink="">
      <xdr:nvSpPr>
        <xdr:cNvPr id="84017" name="Oval 151">
          <a:extLst>
            <a:ext uri="{FF2B5EF4-FFF2-40B4-BE49-F238E27FC236}">
              <a16:creationId xmlns:a16="http://schemas.microsoft.com/office/drawing/2014/main" id="{00000000-0008-0000-0700-000031480100}"/>
            </a:ext>
          </a:extLst>
        </xdr:cNvPr>
        <xdr:cNvSpPr>
          <a:spLocks noChangeArrowheads="1"/>
        </xdr:cNvSpPr>
      </xdr:nvSpPr>
      <xdr:spPr bwMode="auto">
        <a:xfrm>
          <a:off x="7677150" y="17335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371475</xdr:colOff>
      <xdr:row>11</xdr:row>
      <xdr:rowOff>66675</xdr:rowOff>
    </xdr:from>
    <xdr:to>
      <xdr:col>26</xdr:col>
      <xdr:colOff>504825</xdr:colOff>
      <xdr:row>11</xdr:row>
      <xdr:rowOff>190500</xdr:rowOff>
    </xdr:to>
    <xdr:sp macro="" textlink="">
      <xdr:nvSpPr>
        <xdr:cNvPr id="84018" name="Oval 152">
          <a:extLst>
            <a:ext uri="{FF2B5EF4-FFF2-40B4-BE49-F238E27FC236}">
              <a16:creationId xmlns:a16="http://schemas.microsoft.com/office/drawing/2014/main" id="{00000000-0008-0000-0700-000032480100}"/>
            </a:ext>
          </a:extLst>
        </xdr:cNvPr>
        <xdr:cNvSpPr>
          <a:spLocks noChangeArrowheads="1"/>
        </xdr:cNvSpPr>
      </xdr:nvSpPr>
      <xdr:spPr bwMode="auto">
        <a:xfrm>
          <a:off x="7686675" y="19621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381000</xdr:colOff>
      <xdr:row>11</xdr:row>
      <xdr:rowOff>190500</xdr:rowOff>
    </xdr:from>
    <xdr:to>
      <xdr:col>26</xdr:col>
      <xdr:colOff>514350</xdr:colOff>
      <xdr:row>12</xdr:row>
      <xdr:rowOff>85725</xdr:rowOff>
    </xdr:to>
    <xdr:sp macro="" textlink="">
      <xdr:nvSpPr>
        <xdr:cNvPr id="84019" name="Oval 153">
          <a:extLst>
            <a:ext uri="{FF2B5EF4-FFF2-40B4-BE49-F238E27FC236}">
              <a16:creationId xmlns:a16="http://schemas.microsoft.com/office/drawing/2014/main" id="{00000000-0008-0000-0700-000033480100}"/>
            </a:ext>
          </a:extLst>
        </xdr:cNvPr>
        <xdr:cNvSpPr>
          <a:spLocks noChangeArrowheads="1"/>
        </xdr:cNvSpPr>
      </xdr:nvSpPr>
      <xdr:spPr bwMode="auto">
        <a:xfrm>
          <a:off x="7696200" y="20859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381000</xdr:colOff>
      <xdr:row>12</xdr:row>
      <xdr:rowOff>95250</xdr:rowOff>
    </xdr:from>
    <xdr:to>
      <xdr:col>26</xdr:col>
      <xdr:colOff>514350</xdr:colOff>
      <xdr:row>12</xdr:row>
      <xdr:rowOff>219075</xdr:rowOff>
    </xdr:to>
    <xdr:sp macro="" textlink="">
      <xdr:nvSpPr>
        <xdr:cNvPr id="84020" name="Oval 154">
          <a:extLst>
            <a:ext uri="{FF2B5EF4-FFF2-40B4-BE49-F238E27FC236}">
              <a16:creationId xmlns:a16="http://schemas.microsoft.com/office/drawing/2014/main" id="{00000000-0008-0000-0700-000034480100}"/>
            </a:ext>
          </a:extLst>
        </xdr:cNvPr>
        <xdr:cNvSpPr>
          <a:spLocks noChangeArrowheads="1"/>
        </xdr:cNvSpPr>
      </xdr:nvSpPr>
      <xdr:spPr bwMode="auto">
        <a:xfrm>
          <a:off x="7696200" y="219075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619125</xdr:colOff>
      <xdr:row>11</xdr:row>
      <xdr:rowOff>0</xdr:rowOff>
    </xdr:from>
    <xdr:to>
      <xdr:col>20</xdr:col>
      <xdr:colOff>133350</xdr:colOff>
      <xdr:row>11</xdr:row>
      <xdr:rowOff>0</xdr:rowOff>
    </xdr:to>
    <xdr:sp macro="" textlink="">
      <xdr:nvSpPr>
        <xdr:cNvPr id="84021" name="Line 156">
          <a:extLst>
            <a:ext uri="{FF2B5EF4-FFF2-40B4-BE49-F238E27FC236}">
              <a16:creationId xmlns:a16="http://schemas.microsoft.com/office/drawing/2014/main" id="{00000000-0008-0000-0700-000035480100}"/>
            </a:ext>
          </a:extLst>
        </xdr:cNvPr>
        <xdr:cNvSpPr>
          <a:spLocks noChangeShapeType="1"/>
        </xdr:cNvSpPr>
      </xdr:nvSpPr>
      <xdr:spPr bwMode="auto">
        <a:xfrm>
          <a:off x="4276725" y="189547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371475</xdr:colOff>
      <xdr:row>8</xdr:row>
      <xdr:rowOff>219075</xdr:rowOff>
    </xdr:from>
    <xdr:to>
      <xdr:col>18</xdr:col>
      <xdr:colOff>609600</xdr:colOff>
      <xdr:row>11</xdr:row>
      <xdr:rowOff>0</xdr:rowOff>
    </xdr:to>
    <xdr:sp macro="" textlink="">
      <xdr:nvSpPr>
        <xdr:cNvPr id="84022" name="Line 157">
          <a:extLst>
            <a:ext uri="{FF2B5EF4-FFF2-40B4-BE49-F238E27FC236}">
              <a16:creationId xmlns:a16="http://schemas.microsoft.com/office/drawing/2014/main" id="{00000000-0008-0000-0700-000036480100}"/>
            </a:ext>
          </a:extLst>
        </xdr:cNvPr>
        <xdr:cNvSpPr>
          <a:spLocks noChangeShapeType="1"/>
        </xdr:cNvSpPr>
      </xdr:nvSpPr>
      <xdr:spPr bwMode="auto">
        <a:xfrm flipH="1" flipV="1">
          <a:off x="4029075" y="1495425"/>
          <a:ext cx="23812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609600</xdr:colOff>
      <xdr:row>16</xdr:row>
      <xdr:rowOff>219075</xdr:rowOff>
    </xdr:from>
    <xdr:to>
      <xdr:col>20</xdr:col>
      <xdr:colOff>571500</xdr:colOff>
      <xdr:row>16</xdr:row>
      <xdr:rowOff>219075</xdr:rowOff>
    </xdr:to>
    <xdr:sp macro="" textlink="">
      <xdr:nvSpPr>
        <xdr:cNvPr id="84023" name="Line 158">
          <a:extLst>
            <a:ext uri="{FF2B5EF4-FFF2-40B4-BE49-F238E27FC236}">
              <a16:creationId xmlns:a16="http://schemas.microsoft.com/office/drawing/2014/main" id="{00000000-0008-0000-0700-000037480100}"/>
            </a:ext>
          </a:extLst>
        </xdr:cNvPr>
        <xdr:cNvSpPr>
          <a:spLocks noChangeShapeType="1"/>
        </xdr:cNvSpPr>
      </xdr:nvSpPr>
      <xdr:spPr bwMode="auto">
        <a:xfrm>
          <a:off x="4267200" y="309562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400050</xdr:colOff>
      <xdr:row>15</xdr:row>
      <xdr:rowOff>0</xdr:rowOff>
    </xdr:from>
    <xdr:to>
      <xdr:col>18</xdr:col>
      <xdr:colOff>619125</xdr:colOff>
      <xdr:row>16</xdr:row>
      <xdr:rowOff>219075</xdr:rowOff>
    </xdr:to>
    <xdr:sp macro="" textlink="">
      <xdr:nvSpPr>
        <xdr:cNvPr id="84024" name="Line 159">
          <a:extLst>
            <a:ext uri="{FF2B5EF4-FFF2-40B4-BE49-F238E27FC236}">
              <a16:creationId xmlns:a16="http://schemas.microsoft.com/office/drawing/2014/main" id="{00000000-0008-0000-0700-000038480100}"/>
            </a:ext>
          </a:extLst>
        </xdr:cNvPr>
        <xdr:cNvSpPr>
          <a:spLocks noChangeShapeType="1"/>
        </xdr:cNvSpPr>
      </xdr:nvSpPr>
      <xdr:spPr bwMode="auto">
        <a:xfrm flipH="1" flipV="1">
          <a:off x="4057650" y="2695575"/>
          <a:ext cx="2190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15</xdr:row>
      <xdr:rowOff>9525</xdr:rowOff>
    </xdr:from>
    <xdr:to>
      <xdr:col>16</xdr:col>
      <xdr:colOff>142875</xdr:colOff>
      <xdr:row>15</xdr:row>
      <xdr:rowOff>133350</xdr:rowOff>
    </xdr:to>
    <xdr:sp macro="" textlink="">
      <xdr:nvSpPr>
        <xdr:cNvPr id="84025" name="Oval 160">
          <a:extLst>
            <a:ext uri="{FF2B5EF4-FFF2-40B4-BE49-F238E27FC236}">
              <a16:creationId xmlns:a16="http://schemas.microsoft.com/office/drawing/2014/main" id="{00000000-0008-0000-0700-000039480100}"/>
            </a:ext>
          </a:extLst>
        </xdr:cNvPr>
        <xdr:cNvSpPr>
          <a:spLocks noChangeArrowheads="1"/>
        </xdr:cNvSpPr>
      </xdr:nvSpPr>
      <xdr:spPr bwMode="auto">
        <a:xfrm>
          <a:off x="3343275" y="27051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15</xdr:row>
      <xdr:rowOff>9525</xdr:rowOff>
    </xdr:from>
    <xdr:to>
      <xdr:col>17</xdr:col>
      <xdr:colOff>114300</xdr:colOff>
      <xdr:row>15</xdr:row>
      <xdr:rowOff>133350</xdr:rowOff>
    </xdr:to>
    <xdr:sp macro="" textlink="">
      <xdr:nvSpPr>
        <xdr:cNvPr id="84026" name="Oval 161">
          <a:extLst>
            <a:ext uri="{FF2B5EF4-FFF2-40B4-BE49-F238E27FC236}">
              <a16:creationId xmlns:a16="http://schemas.microsoft.com/office/drawing/2014/main" id="{00000000-0008-0000-0700-00003A480100}"/>
            </a:ext>
          </a:extLst>
        </xdr:cNvPr>
        <xdr:cNvSpPr>
          <a:spLocks noChangeArrowheads="1"/>
        </xdr:cNvSpPr>
      </xdr:nvSpPr>
      <xdr:spPr bwMode="auto">
        <a:xfrm>
          <a:off x="3476625" y="27051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15</xdr:row>
      <xdr:rowOff>133350</xdr:rowOff>
    </xdr:from>
    <xdr:to>
      <xdr:col>16</xdr:col>
      <xdr:colOff>142875</xdr:colOff>
      <xdr:row>16</xdr:row>
      <xdr:rowOff>28575</xdr:rowOff>
    </xdr:to>
    <xdr:sp macro="" textlink="">
      <xdr:nvSpPr>
        <xdr:cNvPr id="84027" name="Oval 162">
          <a:extLst>
            <a:ext uri="{FF2B5EF4-FFF2-40B4-BE49-F238E27FC236}">
              <a16:creationId xmlns:a16="http://schemas.microsoft.com/office/drawing/2014/main" id="{00000000-0008-0000-0700-00003B480100}"/>
            </a:ext>
          </a:extLst>
        </xdr:cNvPr>
        <xdr:cNvSpPr>
          <a:spLocks noChangeArrowheads="1"/>
        </xdr:cNvSpPr>
      </xdr:nvSpPr>
      <xdr:spPr bwMode="auto">
        <a:xfrm>
          <a:off x="3343275" y="28289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19</xdr:row>
      <xdr:rowOff>66675</xdr:rowOff>
    </xdr:from>
    <xdr:to>
      <xdr:col>16</xdr:col>
      <xdr:colOff>142875</xdr:colOff>
      <xdr:row>20</xdr:row>
      <xdr:rowOff>19050</xdr:rowOff>
    </xdr:to>
    <xdr:sp macro="" textlink="">
      <xdr:nvSpPr>
        <xdr:cNvPr id="84028" name="Oval 163">
          <a:extLst>
            <a:ext uri="{FF2B5EF4-FFF2-40B4-BE49-F238E27FC236}">
              <a16:creationId xmlns:a16="http://schemas.microsoft.com/office/drawing/2014/main" id="{00000000-0008-0000-0700-00003C480100}"/>
            </a:ext>
          </a:extLst>
        </xdr:cNvPr>
        <xdr:cNvSpPr>
          <a:spLocks noChangeArrowheads="1"/>
        </xdr:cNvSpPr>
      </xdr:nvSpPr>
      <xdr:spPr bwMode="auto">
        <a:xfrm>
          <a:off x="3343275" y="3543300"/>
          <a:ext cx="1333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15</xdr:row>
      <xdr:rowOff>9525</xdr:rowOff>
    </xdr:from>
    <xdr:to>
      <xdr:col>18</xdr:col>
      <xdr:colOff>85725</xdr:colOff>
      <xdr:row>15</xdr:row>
      <xdr:rowOff>133350</xdr:rowOff>
    </xdr:to>
    <xdr:sp macro="" textlink="">
      <xdr:nvSpPr>
        <xdr:cNvPr id="84029" name="Oval 164">
          <a:extLst>
            <a:ext uri="{FF2B5EF4-FFF2-40B4-BE49-F238E27FC236}">
              <a16:creationId xmlns:a16="http://schemas.microsoft.com/office/drawing/2014/main" id="{00000000-0008-0000-0700-00003D480100}"/>
            </a:ext>
          </a:extLst>
        </xdr:cNvPr>
        <xdr:cNvSpPr>
          <a:spLocks noChangeArrowheads="1"/>
        </xdr:cNvSpPr>
      </xdr:nvSpPr>
      <xdr:spPr bwMode="auto">
        <a:xfrm>
          <a:off x="3609975" y="27051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16</xdr:row>
      <xdr:rowOff>38100</xdr:rowOff>
    </xdr:from>
    <xdr:to>
      <xdr:col>16</xdr:col>
      <xdr:colOff>142875</xdr:colOff>
      <xdr:row>16</xdr:row>
      <xdr:rowOff>161925</xdr:rowOff>
    </xdr:to>
    <xdr:sp macro="" textlink="">
      <xdr:nvSpPr>
        <xdr:cNvPr id="84030" name="Oval 165">
          <a:extLst>
            <a:ext uri="{FF2B5EF4-FFF2-40B4-BE49-F238E27FC236}">
              <a16:creationId xmlns:a16="http://schemas.microsoft.com/office/drawing/2014/main" id="{00000000-0008-0000-0700-00003E480100}"/>
            </a:ext>
          </a:extLst>
        </xdr:cNvPr>
        <xdr:cNvSpPr>
          <a:spLocks noChangeArrowheads="1"/>
        </xdr:cNvSpPr>
      </xdr:nvSpPr>
      <xdr:spPr bwMode="auto">
        <a:xfrm>
          <a:off x="3343275" y="29337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17</xdr:row>
      <xdr:rowOff>66675</xdr:rowOff>
    </xdr:from>
    <xdr:to>
      <xdr:col>16</xdr:col>
      <xdr:colOff>142875</xdr:colOff>
      <xdr:row>17</xdr:row>
      <xdr:rowOff>190500</xdr:rowOff>
    </xdr:to>
    <xdr:sp macro="" textlink="">
      <xdr:nvSpPr>
        <xdr:cNvPr id="84031" name="Oval 166">
          <a:extLst>
            <a:ext uri="{FF2B5EF4-FFF2-40B4-BE49-F238E27FC236}">
              <a16:creationId xmlns:a16="http://schemas.microsoft.com/office/drawing/2014/main" id="{00000000-0008-0000-0700-00003F480100}"/>
            </a:ext>
          </a:extLst>
        </xdr:cNvPr>
        <xdr:cNvSpPr>
          <a:spLocks noChangeArrowheads="1"/>
        </xdr:cNvSpPr>
      </xdr:nvSpPr>
      <xdr:spPr bwMode="auto">
        <a:xfrm>
          <a:off x="3343275" y="31623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20</xdr:row>
      <xdr:rowOff>28575</xdr:rowOff>
    </xdr:from>
    <xdr:to>
      <xdr:col>16</xdr:col>
      <xdr:colOff>133350</xdr:colOff>
      <xdr:row>21</xdr:row>
      <xdr:rowOff>0</xdr:rowOff>
    </xdr:to>
    <xdr:sp macro="" textlink="">
      <xdr:nvSpPr>
        <xdr:cNvPr id="84032" name="Oval 167">
          <a:extLst>
            <a:ext uri="{FF2B5EF4-FFF2-40B4-BE49-F238E27FC236}">
              <a16:creationId xmlns:a16="http://schemas.microsoft.com/office/drawing/2014/main" id="{00000000-0008-0000-0700-000040480100}"/>
            </a:ext>
          </a:extLst>
        </xdr:cNvPr>
        <xdr:cNvSpPr>
          <a:spLocks noChangeArrowheads="1"/>
        </xdr:cNvSpPr>
      </xdr:nvSpPr>
      <xdr:spPr bwMode="auto">
        <a:xfrm>
          <a:off x="3333750" y="368617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21</xdr:row>
      <xdr:rowOff>9525</xdr:rowOff>
    </xdr:from>
    <xdr:to>
      <xdr:col>16</xdr:col>
      <xdr:colOff>133350</xdr:colOff>
      <xdr:row>22</xdr:row>
      <xdr:rowOff>0</xdr:rowOff>
    </xdr:to>
    <xdr:sp macro="" textlink="">
      <xdr:nvSpPr>
        <xdr:cNvPr id="84033" name="Oval 168">
          <a:extLst>
            <a:ext uri="{FF2B5EF4-FFF2-40B4-BE49-F238E27FC236}">
              <a16:creationId xmlns:a16="http://schemas.microsoft.com/office/drawing/2014/main" id="{00000000-0008-0000-0700-000041480100}"/>
            </a:ext>
          </a:extLst>
        </xdr:cNvPr>
        <xdr:cNvSpPr>
          <a:spLocks noChangeArrowheads="1"/>
        </xdr:cNvSpPr>
      </xdr:nvSpPr>
      <xdr:spPr bwMode="auto">
        <a:xfrm>
          <a:off x="3333750" y="3838575"/>
          <a:ext cx="13335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16</xdr:row>
      <xdr:rowOff>171450</xdr:rowOff>
    </xdr:from>
    <xdr:to>
      <xdr:col>16</xdr:col>
      <xdr:colOff>142875</xdr:colOff>
      <xdr:row>17</xdr:row>
      <xdr:rowOff>66675</xdr:rowOff>
    </xdr:to>
    <xdr:sp macro="" textlink="">
      <xdr:nvSpPr>
        <xdr:cNvPr id="84034" name="Oval 169">
          <a:extLst>
            <a:ext uri="{FF2B5EF4-FFF2-40B4-BE49-F238E27FC236}">
              <a16:creationId xmlns:a16="http://schemas.microsoft.com/office/drawing/2014/main" id="{00000000-0008-0000-0700-000042480100}"/>
            </a:ext>
          </a:extLst>
        </xdr:cNvPr>
        <xdr:cNvSpPr>
          <a:spLocks noChangeArrowheads="1"/>
        </xdr:cNvSpPr>
      </xdr:nvSpPr>
      <xdr:spPr bwMode="auto">
        <a:xfrm>
          <a:off x="3343275" y="306705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18</xdr:row>
      <xdr:rowOff>104775</xdr:rowOff>
    </xdr:from>
    <xdr:to>
      <xdr:col>16</xdr:col>
      <xdr:colOff>142875</xdr:colOff>
      <xdr:row>19</xdr:row>
      <xdr:rowOff>57150</xdr:rowOff>
    </xdr:to>
    <xdr:sp macro="" textlink="">
      <xdr:nvSpPr>
        <xdr:cNvPr id="84035" name="Oval 170">
          <a:extLst>
            <a:ext uri="{FF2B5EF4-FFF2-40B4-BE49-F238E27FC236}">
              <a16:creationId xmlns:a16="http://schemas.microsoft.com/office/drawing/2014/main" id="{00000000-0008-0000-0700-000043480100}"/>
            </a:ext>
          </a:extLst>
        </xdr:cNvPr>
        <xdr:cNvSpPr>
          <a:spLocks noChangeArrowheads="1"/>
        </xdr:cNvSpPr>
      </xdr:nvSpPr>
      <xdr:spPr bwMode="auto">
        <a:xfrm>
          <a:off x="3343275" y="3409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17</xdr:row>
      <xdr:rowOff>200025</xdr:rowOff>
    </xdr:from>
    <xdr:to>
      <xdr:col>16</xdr:col>
      <xdr:colOff>142875</xdr:colOff>
      <xdr:row>18</xdr:row>
      <xdr:rowOff>95250</xdr:rowOff>
    </xdr:to>
    <xdr:sp macro="" textlink="">
      <xdr:nvSpPr>
        <xdr:cNvPr id="84036" name="Oval 171">
          <a:extLst>
            <a:ext uri="{FF2B5EF4-FFF2-40B4-BE49-F238E27FC236}">
              <a16:creationId xmlns:a16="http://schemas.microsoft.com/office/drawing/2014/main" id="{00000000-0008-0000-0700-000044480100}"/>
            </a:ext>
          </a:extLst>
        </xdr:cNvPr>
        <xdr:cNvSpPr>
          <a:spLocks noChangeArrowheads="1"/>
        </xdr:cNvSpPr>
      </xdr:nvSpPr>
      <xdr:spPr bwMode="auto">
        <a:xfrm>
          <a:off x="3343275" y="329565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16</xdr:row>
      <xdr:rowOff>171450</xdr:rowOff>
    </xdr:from>
    <xdr:to>
      <xdr:col>17</xdr:col>
      <xdr:colOff>114300</xdr:colOff>
      <xdr:row>17</xdr:row>
      <xdr:rowOff>66675</xdr:rowOff>
    </xdr:to>
    <xdr:sp macro="" textlink="">
      <xdr:nvSpPr>
        <xdr:cNvPr id="84037" name="Oval 172">
          <a:extLst>
            <a:ext uri="{FF2B5EF4-FFF2-40B4-BE49-F238E27FC236}">
              <a16:creationId xmlns:a16="http://schemas.microsoft.com/office/drawing/2014/main" id="{00000000-0008-0000-0700-000045480100}"/>
            </a:ext>
          </a:extLst>
        </xdr:cNvPr>
        <xdr:cNvSpPr>
          <a:spLocks noChangeArrowheads="1"/>
        </xdr:cNvSpPr>
      </xdr:nvSpPr>
      <xdr:spPr bwMode="auto">
        <a:xfrm>
          <a:off x="3476625" y="306705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15</xdr:row>
      <xdr:rowOff>133350</xdr:rowOff>
    </xdr:from>
    <xdr:to>
      <xdr:col>18</xdr:col>
      <xdr:colOff>85725</xdr:colOff>
      <xdr:row>16</xdr:row>
      <xdr:rowOff>28575</xdr:rowOff>
    </xdr:to>
    <xdr:sp macro="" textlink="">
      <xdr:nvSpPr>
        <xdr:cNvPr id="84038" name="Oval 173">
          <a:extLst>
            <a:ext uri="{FF2B5EF4-FFF2-40B4-BE49-F238E27FC236}">
              <a16:creationId xmlns:a16="http://schemas.microsoft.com/office/drawing/2014/main" id="{00000000-0008-0000-0700-000046480100}"/>
            </a:ext>
          </a:extLst>
        </xdr:cNvPr>
        <xdr:cNvSpPr>
          <a:spLocks noChangeArrowheads="1"/>
        </xdr:cNvSpPr>
      </xdr:nvSpPr>
      <xdr:spPr bwMode="auto">
        <a:xfrm>
          <a:off x="3609975" y="28289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17</xdr:row>
      <xdr:rowOff>66675</xdr:rowOff>
    </xdr:from>
    <xdr:to>
      <xdr:col>17</xdr:col>
      <xdr:colOff>114300</xdr:colOff>
      <xdr:row>17</xdr:row>
      <xdr:rowOff>190500</xdr:rowOff>
    </xdr:to>
    <xdr:sp macro="" textlink="">
      <xdr:nvSpPr>
        <xdr:cNvPr id="84039" name="Oval 174">
          <a:extLst>
            <a:ext uri="{FF2B5EF4-FFF2-40B4-BE49-F238E27FC236}">
              <a16:creationId xmlns:a16="http://schemas.microsoft.com/office/drawing/2014/main" id="{00000000-0008-0000-0700-000047480100}"/>
            </a:ext>
          </a:extLst>
        </xdr:cNvPr>
        <xdr:cNvSpPr>
          <a:spLocks noChangeArrowheads="1"/>
        </xdr:cNvSpPr>
      </xdr:nvSpPr>
      <xdr:spPr bwMode="auto">
        <a:xfrm>
          <a:off x="3476625" y="31623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20</xdr:row>
      <xdr:rowOff>38100</xdr:rowOff>
    </xdr:from>
    <xdr:to>
      <xdr:col>17</xdr:col>
      <xdr:colOff>114300</xdr:colOff>
      <xdr:row>20</xdr:row>
      <xdr:rowOff>161925</xdr:rowOff>
    </xdr:to>
    <xdr:sp macro="" textlink="">
      <xdr:nvSpPr>
        <xdr:cNvPr id="84040" name="Oval 175">
          <a:extLst>
            <a:ext uri="{FF2B5EF4-FFF2-40B4-BE49-F238E27FC236}">
              <a16:creationId xmlns:a16="http://schemas.microsoft.com/office/drawing/2014/main" id="{00000000-0008-0000-0700-000048480100}"/>
            </a:ext>
          </a:extLst>
        </xdr:cNvPr>
        <xdr:cNvSpPr>
          <a:spLocks noChangeArrowheads="1"/>
        </xdr:cNvSpPr>
      </xdr:nvSpPr>
      <xdr:spPr bwMode="auto">
        <a:xfrm>
          <a:off x="3476625" y="36957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19</xdr:row>
      <xdr:rowOff>76200</xdr:rowOff>
    </xdr:from>
    <xdr:to>
      <xdr:col>17</xdr:col>
      <xdr:colOff>114300</xdr:colOff>
      <xdr:row>20</xdr:row>
      <xdr:rowOff>28575</xdr:rowOff>
    </xdr:to>
    <xdr:sp macro="" textlink="">
      <xdr:nvSpPr>
        <xdr:cNvPr id="84041" name="Oval 176">
          <a:extLst>
            <a:ext uri="{FF2B5EF4-FFF2-40B4-BE49-F238E27FC236}">
              <a16:creationId xmlns:a16="http://schemas.microsoft.com/office/drawing/2014/main" id="{00000000-0008-0000-0700-000049480100}"/>
            </a:ext>
          </a:extLst>
        </xdr:cNvPr>
        <xdr:cNvSpPr>
          <a:spLocks noChangeArrowheads="1"/>
        </xdr:cNvSpPr>
      </xdr:nvSpPr>
      <xdr:spPr bwMode="auto">
        <a:xfrm>
          <a:off x="3476625" y="3552825"/>
          <a:ext cx="1333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15</xdr:row>
      <xdr:rowOff>133350</xdr:rowOff>
    </xdr:from>
    <xdr:to>
      <xdr:col>17</xdr:col>
      <xdr:colOff>114300</xdr:colOff>
      <xdr:row>16</xdr:row>
      <xdr:rowOff>28575</xdr:rowOff>
    </xdr:to>
    <xdr:sp macro="" textlink="">
      <xdr:nvSpPr>
        <xdr:cNvPr id="84042" name="Oval 177">
          <a:extLst>
            <a:ext uri="{FF2B5EF4-FFF2-40B4-BE49-F238E27FC236}">
              <a16:creationId xmlns:a16="http://schemas.microsoft.com/office/drawing/2014/main" id="{00000000-0008-0000-0700-00004A480100}"/>
            </a:ext>
          </a:extLst>
        </xdr:cNvPr>
        <xdr:cNvSpPr>
          <a:spLocks noChangeArrowheads="1"/>
        </xdr:cNvSpPr>
      </xdr:nvSpPr>
      <xdr:spPr bwMode="auto">
        <a:xfrm>
          <a:off x="3476625" y="28289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152400</xdr:colOff>
      <xdr:row>16</xdr:row>
      <xdr:rowOff>38100</xdr:rowOff>
    </xdr:from>
    <xdr:to>
      <xdr:col>17</xdr:col>
      <xdr:colOff>123825</xdr:colOff>
      <xdr:row>16</xdr:row>
      <xdr:rowOff>161925</xdr:rowOff>
    </xdr:to>
    <xdr:sp macro="" textlink="">
      <xdr:nvSpPr>
        <xdr:cNvPr id="84043" name="Oval 178">
          <a:extLst>
            <a:ext uri="{FF2B5EF4-FFF2-40B4-BE49-F238E27FC236}">
              <a16:creationId xmlns:a16="http://schemas.microsoft.com/office/drawing/2014/main" id="{00000000-0008-0000-0700-00004B480100}"/>
            </a:ext>
          </a:extLst>
        </xdr:cNvPr>
        <xdr:cNvSpPr>
          <a:spLocks noChangeArrowheads="1"/>
        </xdr:cNvSpPr>
      </xdr:nvSpPr>
      <xdr:spPr bwMode="auto">
        <a:xfrm>
          <a:off x="3486150" y="29337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17</xdr:row>
      <xdr:rowOff>200025</xdr:rowOff>
    </xdr:from>
    <xdr:to>
      <xdr:col>17</xdr:col>
      <xdr:colOff>114300</xdr:colOff>
      <xdr:row>18</xdr:row>
      <xdr:rowOff>95250</xdr:rowOff>
    </xdr:to>
    <xdr:sp macro="" textlink="">
      <xdr:nvSpPr>
        <xdr:cNvPr id="84044" name="Oval 179">
          <a:extLst>
            <a:ext uri="{FF2B5EF4-FFF2-40B4-BE49-F238E27FC236}">
              <a16:creationId xmlns:a16="http://schemas.microsoft.com/office/drawing/2014/main" id="{00000000-0008-0000-0700-00004C480100}"/>
            </a:ext>
          </a:extLst>
        </xdr:cNvPr>
        <xdr:cNvSpPr>
          <a:spLocks noChangeArrowheads="1"/>
        </xdr:cNvSpPr>
      </xdr:nvSpPr>
      <xdr:spPr bwMode="auto">
        <a:xfrm>
          <a:off x="3476625" y="329565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133350</xdr:colOff>
      <xdr:row>18</xdr:row>
      <xdr:rowOff>104775</xdr:rowOff>
    </xdr:from>
    <xdr:to>
      <xdr:col>17</xdr:col>
      <xdr:colOff>104775</xdr:colOff>
      <xdr:row>19</xdr:row>
      <xdr:rowOff>57150</xdr:rowOff>
    </xdr:to>
    <xdr:sp macro="" textlink="">
      <xdr:nvSpPr>
        <xdr:cNvPr id="84045" name="Oval 180">
          <a:extLst>
            <a:ext uri="{FF2B5EF4-FFF2-40B4-BE49-F238E27FC236}">
              <a16:creationId xmlns:a16="http://schemas.microsoft.com/office/drawing/2014/main" id="{00000000-0008-0000-0700-00004D480100}"/>
            </a:ext>
          </a:extLst>
        </xdr:cNvPr>
        <xdr:cNvSpPr>
          <a:spLocks noChangeArrowheads="1"/>
        </xdr:cNvSpPr>
      </xdr:nvSpPr>
      <xdr:spPr bwMode="auto">
        <a:xfrm>
          <a:off x="3467100" y="3409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152400</xdr:colOff>
      <xdr:row>21</xdr:row>
      <xdr:rowOff>9525</xdr:rowOff>
    </xdr:from>
    <xdr:to>
      <xdr:col>17</xdr:col>
      <xdr:colOff>142875</xdr:colOff>
      <xdr:row>21</xdr:row>
      <xdr:rowOff>161925</xdr:rowOff>
    </xdr:to>
    <xdr:sp macro="" textlink="">
      <xdr:nvSpPr>
        <xdr:cNvPr id="84046" name="Oval 181">
          <a:extLst>
            <a:ext uri="{FF2B5EF4-FFF2-40B4-BE49-F238E27FC236}">
              <a16:creationId xmlns:a16="http://schemas.microsoft.com/office/drawing/2014/main" id="{00000000-0008-0000-0700-00004E480100}"/>
            </a:ext>
          </a:extLst>
        </xdr:cNvPr>
        <xdr:cNvSpPr>
          <a:spLocks noChangeArrowheads="1"/>
        </xdr:cNvSpPr>
      </xdr:nvSpPr>
      <xdr:spPr bwMode="auto">
        <a:xfrm>
          <a:off x="3486150" y="383857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133350</xdr:colOff>
      <xdr:row>21</xdr:row>
      <xdr:rowOff>9525</xdr:rowOff>
    </xdr:from>
    <xdr:to>
      <xdr:col>18</xdr:col>
      <xdr:colOff>104775</xdr:colOff>
      <xdr:row>21</xdr:row>
      <xdr:rowOff>161925</xdr:rowOff>
    </xdr:to>
    <xdr:sp macro="" textlink="">
      <xdr:nvSpPr>
        <xdr:cNvPr id="84047" name="Oval 182">
          <a:extLst>
            <a:ext uri="{FF2B5EF4-FFF2-40B4-BE49-F238E27FC236}">
              <a16:creationId xmlns:a16="http://schemas.microsoft.com/office/drawing/2014/main" id="{00000000-0008-0000-0700-00004F480100}"/>
            </a:ext>
          </a:extLst>
        </xdr:cNvPr>
        <xdr:cNvSpPr>
          <a:spLocks noChangeArrowheads="1"/>
        </xdr:cNvSpPr>
      </xdr:nvSpPr>
      <xdr:spPr bwMode="auto">
        <a:xfrm>
          <a:off x="3629025" y="3838575"/>
          <a:ext cx="13335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20</xdr:row>
      <xdr:rowOff>66675</xdr:rowOff>
    </xdr:from>
    <xdr:to>
      <xdr:col>18</xdr:col>
      <xdr:colOff>85725</xdr:colOff>
      <xdr:row>21</xdr:row>
      <xdr:rowOff>19050</xdr:rowOff>
    </xdr:to>
    <xdr:sp macro="" textlink="">
      <xdr:nvSpPr>
        <xdr:cNvPr id="84048" name="Oval 183">
          <a:extLst>
            <a:ext uri="{FF2B5EF4-FFF2-40B4-BE49-F238E27FC236}">
              <a16:creationId xmlns:a16="http://schemas.microsoft.com/office/drawing/2014/main" id="{00000000-0008-0000-0700-000050480100}"/>
            </a:ext>
          </a:extLst>
        </xdr:cNvPr>
        <xdr:cNvSpPr>
          <a:spLocks noChangeArrowheads="1"/>
        </xdr:cNvSpPr>
      </xdr:nvSpPr>
      <xdr:spPr bwMode="auto">
        <a:xfrm>
          <a:off x="3609975" y="37242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16</xdr:row>
      <xdr:rowOff>171450</xdr:rowOff>
    </xdr:from>
    <xdr:to>
      <xdr:col>18</xdr:col>
      <xdr:colOff>85725</xdr:colOff>
      <xdr:row>17</xdr:row>
      <xdr:rowOff>66675</xdr:rowOff>
    </xdr:to>
    <xdr:sp macro="" textlink="">
      <xdr:nvSpPr>
        <xdr:cNvPr id="84049" name="Oval 184">
          <a:extLst>
            <a:ext uri="{FF2B5EF4-FFF2-40B4-BE49-F238E27FC236}">
              <a16:creationId xmlns:a16="http://schemas.microsoft.com/office/drawing/2014/main" id="{00000000-0008-0000-0700-000051480100}"/>
            </a:ext>
          </a:extLst>
        </xdr:cNvPr>
        <xdr:cNvSpPr>
          <a:spLocks noChangeArrowheads="1"/>
        </xdr:cNvSpPr>
      </xdr:nvSpPr>
      <xdr:spPr bwMode="auto">
        <a:xfrm>
          <a:off x="3609975" y="306705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19</xdr:row>
      <xdr:rowOff>104775</xdr:rowOff>
    </xdr:from>
    <xdr:to>
      <xdr:col>18</xdr:col>
      <xdr:colOff>85725</xdr:colOff>
      <xdr:row>20</xdr:row>
      <xdr:rowOff>57150</xdr:rowOff>
    </xdr:to>
    <xdr:sp macro="" textlink="">
      <xdr:nvSpPr>
        <xdr:cNvPr id="84050" name="Oval 185">
          <a:extLst>
            <a:ext uri="{FF2B5EF4-FFF2-40B4-BE49-F238E27FC236}">
              <a16:creationId xmlns:a16="http://schemas.microsoft.com/office/drawing/2014/main" id="{00000000-0008-0000-0700-000052480100}"/>
            </a:ext>
          </a:extLst>
        </xdr:cNvPr>
        <xdr:cNvSpPr>
          <a:spLocks noChangeArrowheads="1"/>
        </xdr:cNvSpPr>
      </xdr:nvSpPr>
      <xdr:spPr bwMode="auto">
        <a:xfrm>
          <a:off x="3609975" y="3581400"/>
          <a:ext cx="1333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123825</xdr:colOff>
      <xdr:row>16</xdr:row>
      <xdr:rowOff>38100</xdr:rowOff>
    </xdr:from>
    <xdr:to>
      <xdr:col>18</xdr:col>
      <xdr:colOff>95250</xdr:colOff>
      <xdr:row>16</xdr:row>
      <xdr:rowOff>161925</xdr:rowOff>
    </xdr:to>
    <xdr:sp macro="" textlink="">
      <xdr:nvSpPr>
        <xdr:cNvPr id="84051" name="Oval 186">
          <a:extLst>
            <a:ext uri="{FF2B5EF4-FFF2-40B4-BE49-F238E27FC236}">
              <a16:creationId xmlns:a16="http://schemas.microsoft.com/office/drawing/2014/main" id="{00000000-0008-0000-0700-000053480100}"/>
            </a:ext>
          </a:extLst>
        </xdr:cNvPr>
        <xdr:cNvSpPr>
          <a:spLocks noChangeArrowheads="1"/>
        </xdr:cNvSpPr>
      </xdr:nvSpPr>
      <xdr:spPr bwMode="auto">
        <a:xfrm>
          <a:off x="3619500" y="29337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104775</xdr:colOff>
      <xdr:row>18</xdr:row>
      <xdr:rowOff>104775</xdr:rowOff>
    </xdr:from>
    <xdr:to>
      <xdr:col>18</xdr:col>
      <xdr:colOff>95250</xdr:colOff>
      <xdr:row>19</xdr:row>
      <xdr:rowOff>95250</xdr:rowOff>
    </xdr:to>
    <xdr:sp macro="" textlink="">
      <xdr:nvSpPr>
        <xdr:cNvPr id="84052" name="Oval 187">
          <a:extLst>
            <a:ext uri="{FF2B5EF4-FFF2-40B4-BE49-F238E27FC236}">
              <a16:creationId xmlns:a16="http://schemas.microsoft.com/office/drawing/2014/main" id="{00000000-0008-0000-0700-000054480100}"/>
            </a:ext>
          </a:extLst>
        </xdr:cNvPr>
        <xdr:cNvSpPr>
          <a:spLocks noChangeArrowheads="1"/>
        </xdr:cNvSpPr>
      </xdr:nvSpPr>
      <xdr:spPr bwMode="auto">
        <a:xfrm>
          <a:off x="3600450" y="3409950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123825</xdr:colOff>
      <xdr:row>17</xdr:row>
      <xdr:rowOff>66675</xdr:rowOff>
    </xdr:from>
    <xdr:to>
      <xdr:col>18</xdr:col>
      <xdr:colOff>95250</xdr:colOff>
      <xdr:row>17</xdr:row>
      <xdr:rowOff>190500</xdr:rowOff>
    </xdr:to>
    <xdr:sp macro="" textlink="">
      <xdr:nvSpPr>
        <xdr:cNvPr id="84053" name="Oval 188">
          <a:extLst>
            <a:ext uri="{FF2B5EF4-FFF2-40B4-BE49-F238E27FC236}">
              <a16:creationId xmlns:a16="http://schemas.microsoft.com/office/drawing/2014/main" id="{00000000-0008-0000-0700-000055480100}"/>
            </a:ext>
          </a:extLst>
        </xdr:cNvPr>
        <xdr:cNvSpPr>
          <a:spLocks noChangeArrowheads="1"/>
        </xdr:cNvSpPr>
      </xdr:nvSpPr>
      <xdr:spPr bwMode="auto">
        <a:xfrm>
          <a:off x="3619500" y="31623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123825</xdr:colOff>
      <xdr:row>17</xdr:row>
      <xdr:rowOff>200025</xdr:rowOff>
    </xdr:from>
    <xdr:to>
      <xdr:col>18</xdr:col>
      <xdr:colOff>95250</xdr:colOff>
      <xdr:row>18</xdr:row>
      <xdr:rowOff>95250</xdr:rowOff>
    </xdr:to>
    <xdr:sp macro="" textlink="">
      <xdr:nvSpPr>
        <xdr:cNvPr id="84054" name="Oval 189">
          <a:extLst>
            <a:ext uri="{FF2B5EF4-FFF2-40B4-BE49-F238E27FC236}">
              <a16:creationId xmlns:a16="http://schemas.microsoft.com/office/drawing/2014/main" id="{00000000-0008-0000-0700-000056480100}"/>
            </a:ext>
          </a:extLst>
        </xdr:cNvPr>
        <xdr:cNvSpPr>
          <a:spLocks noChangeArrowheads="1"/>
        </xdr:cNvSpPr>
      </xdr:nvSpPr>
      <xdr:spPr bwMode="auto">
        <a:xfrm>
          <a:off x="3619500" y="329565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15</xdr:row>
      <xdr:rowOff>9525</xdr:rowOff>
    </xdr:from>
    <xdr:to>
      <xdr:col>27</xdr:col>
      <xdr:colOff>114300</xdr:colOff>
      <xdr:row>15</xdr:row>
      <xdr:rowOff>152400</xdr:rowOff>
    </xdr:to>
    <xdr:sp macro="" textlink="">
      <xdr:nvSpPr>
        <xdr:cNvPr id="84055" name="Oval 190">
          <a:extLst>
            <a:ext uri="{FF2B5EF4-FFF2-40B4-BE49-F238E27FC236}">
              <a16:creationId xmlns:a16="http://schemas.microsoft.com/office/drawing/2014/main" id="{00000000-0008-0000-0700-000057480100}"/>
            </a:ext>
          </a:extLst>
        </xdr:cNvPr>
        <xdr:cNvSpPr>
          <a:spLocks noChangeArrowheads="1"/>
        </xdr:cNvSpPr>
      </xdr:nvSpPr>
      <xdr:spPr bwMode="auto">
        <a:xfrm>
          <a:off x="7953375" y="270510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15</xdr:row>
      <xdr:rowOff>171450</xdr:rowOff>
    </xdr:from>
    <xdr:to>
      <xdr:col>26</xdr:col>
      <xdr:colOff>638175</xdr:colOff>
      <xdr:row>16</xdr:row>
      <xdr:rowOff>66675</xdr:rowOff>
    </xdr:to>
    <xdr:sp macro="" textlink="">
      <xdr:nvSpPr>
        <xdr:cNvPr id="84056" name="Oval 191">
          <a:extLst>
            <a:ext uri="{FF2B5EF4-FFF2-40B4-BE49-F238E27FC236}">
              <a16:creationId xmlns:a16="http://schemas.microsoft.com/office/drawing/2014/main" id="{00000000-0008-0000-0700-000058480100}"/>
            </a:ext>
          </a:extLst>
        </xdr:cNvPr>
        <xdr:cNvSpPr>
          <a:spLocks noChangeArrowheads="1"/>
        </xdr:cNvSpPr>
      </xdr:nvSpPr>
      <xdr:spPr bwMode="auto">
        <a:xfrm>
          <a:off x="7820025" y="28670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15</xdr:row>
      <xdr:rowOff>171450</xdr:rowOff>
    </xdr:from>
    <xdr:to>
      <xdr:col>27</xdr:col>
      <xdr:colOff>114300</xdr:colOff>
      <xdr:row>16</xdr:row>
      <xdr:rowOff>85725</xdr:rowOff>
    </xdr:to>
    <xdr:sp macro="" textlink="">
      <xdr:nvSpPr>
        <xdr:cNvPr id="84057" name="Oval 192">
          <a:extLst>
            <a:ext uri="{FF2B5EF4-FFF2-40B4-BE49-F238E27FC236}">
              <a16:creationId xmlns:a16="http://schemas.microsoft.com/office/drawing/2014/main" id="{00000000-0008-0000-0700-000059480100}"/>
            </a:ext>
          </a:extLst>
        </xdr:cNvPr>
        <xdr:cNvSpPr>
          <a:spLocks noChangeArrowheads="1"/>
        </xdr:cNvSpPr>
      </xdr:nvSpPr>
      <xdr:spPr bwMode="auto">
        <a:xfrm>
          <a:off x="7953375" y="2867025"/>
          <a:ext cx="13335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15</xdr:row>
      <xdr:rowOff>9525</xdr:rowOff>
    </xdr:from>
    <xdr:to>
      <xdr:col>26</xdr:col>
      <xdr:colOff>495300</xdr:colOff>
      <xdr:row>15</xdr:row>
      <xdr:rowOff>152400</xdr:rowOff>
    </xdr:to>
    <xdr:sp macro="" textlink="">
      <xdr:nvSpPr>
        <xdr:cNvPr id="84058" name="Oval 193">
          <a:extLst>
            <a:ext uri="{FF2B5EF4-FFF2-40B4-BE49-F238E27FC236}">
              <a16:creationId xmlns:a16="http://schemas.microsoft.com/office/drawing/2014/main" id="{00000000-0008-0000-0700-00005A480100}"/>
            </a:ext>
          </a:extLst>
        </xdr:cNvPr>
        <xdr:cNvSpPr>
          <a:spLocks noChangeArrowheads="1"/>
        </xdr:cNvSpPr>
      </xdr:nvSpPr>
      <xdr:spPr bwMode="auto">
        <a:xfrm>
          <a:off x="7677150" y="270510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15</xdr:row>
      <xdr:rowOff>9525</xdr:rowOff>
    </xdr:from>
    <xdr:to>
      <xdr:col>26</xdr:col>
      <xdr:colOff>628650</xdr:colOff>
      <xdr:row>15</xdr:row>
      <xdr:rowOff>152400</xdr:rowOff>
    </xdr:to>
    <xdr:sp macro="" textlink="">
      <xdr:nvSpPr>
        <xdr:cNvPr id="84059" name="Oval 194">
          <a:extLst>
            <a:ext uri="{FF2B5EF4-FFF2-40B4-BE49-F238E27FC236}">
              <a16:creationId xmlns:a16="http://schemas.microsoft.com/office/drawing/2014/main" id="{00000000-0008-0000-0700-00005B480100}"/>
            </a:ext>
          </a:extLst>
        </xdr:cNvPr>
        <xdr:cNvSpPr>
          <a:spLocks noChangeArrowheads="1"/>
        </xdr:cNvSpPr>
      </xdr:nvSpPr>
      <xdr:spPr bwMode="auto">
        <a:xfrm>
          <a:off x="7810500" y="270510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371475</xdr:colOff>
      <xdr:row>15</xdr:row>
      <xdr:rowOff>161925</xdr:rowOff>
    </xdr:from>
    <xdr:to>
      <xdr:col>26</xdr:col>
      <xdr:colOff>504825</xdr:colOff>
      <xdr:row>16</xdr:row>
      <xdr:rowOff>76200</xdr:rowOff>
    </xdr:to>
    <xdr:sp macro="" textlink="">
      <xdr:nvSpPr>
        <xdr:cNvPr id="84060" name="Oval 195">
          <a:extLst>
            <a:ext uri="{FF2B5EF4-FFF2-40B4-BE49-F238E27FC236}">
              <a16:creationId xmlns:a16="http://schemas.microsoft.com/office/drawing/2014/main" id="{00000000-0008-0000-0700-00005C480100}"/>
            </a:ext>
          </a:extLst>
        </xdr:cNvPr>
        <xdr:cNvSpPr>
          <a:spLocks noChangeArrowheads="1"/>
        </xdr:cNvSpPr>
      </xdr:nvSpPr>
      <xdr:spPr bwMode="auto">
        <a:xfrm>
          <a:off x="7686675" y="2857500"/>
          <a:ext cx="13335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17</xdr:row>
      <xdr:rowOff>9525</xdr:rowOff>
    </xdr:from>
    <xdr:to>
      <xdr:col>27</xdr:col>
      <xdr:colOff>114300</xdr:colOff>
      <xdr:row>17</xdr:row>
      <xdr:rowOff>152400</xdr:rowOff>
    </xdr:to>
    <xdr:sp macro="" textlink="">
      <xdr:nvSpPr>
        <xdr:cNvPr id="84061" name="Oval 196">
          <a:extLst>
            <a:ext uri="{FF2B5EF4-FFF2-40B4-BE49-F238E27FC236}">
              <a16:creationId xmlns:a16="http://schemas.microsoft.com/office/drawing/2014/main" id="{00000000-0008-0000-0700-00005D480100}"/>
            </a:ext>
          </a:extLst>
        </xdr:cNvPr>
        <xdr:cNvSpPr>
          <a:spLocks noChangeArrowheads="1"/>
        </xdr:cNvSpPr>
      </xdr:nvSpPr>
      <xdr:spPr bwMode="auto">
        <a:xfrm>
          <a:off x="7953375" y="31051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16</xdr:row>
      <xdr:rowOff>85725</xdr:rowOff>
    </xdr:from>
    <xdr:to>
      <xdr:col>27</xdr:col>
      <xdr:colOff>114300</xdr:colOff>
      <xdr:row>17</xdr:row>
      <xdr:rowOff>0</xdr:rowOff>
    </xdr:to>
    <xdr:sp macro="" textlink="">
      <xdr:nvSpPr>
        <xdr:cNvPr id="84062" name="Oval 197">
          <a:extLst>
            <a:ext uri="{FF2B5EF4-FFF2-40B4-BE49-F238E27FC236}">
              <a16:creationId xmlns:a16="http://schemas.microsoft.com/office/drawing/2014/main" id="{00000000-0008-0000-0700-00005E480100}"/>
            </a:ext>
          </a:extLst>
        </xdr:cNvPr>
        <xdr:cNvSpPr>
          <a:spLocks noChangeArrowheads="1"/>
        </xdr:cNvSpPr>
      </xdr:nvSpPr>
      <xdr:spPr bwMode="auto">
        <a:xfrm>
          <a:off x="7953375" y="2981325"/>
          <a:ext cx="13335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19</xdr:row>
      <xdr:rowOff>85725</xdr:rowOff>
    </xdr:from>
    <xdr:to>
      <xdr:col>27</xdr:col>
      <xdr:colOff>114300</xdr:colOff>
      <xdr:row>20</xdr:row>
      <xdr:rowOff>57150</xdr:rowOff>
    </xdr:to>
    <xdr:sp macro="" textlink="">
      <xdr:nvSpPr>
        <xdr:cNvPr id="84063" name="Oval 198">
          <a:extLst>
            <a:ext uri="{FF2B5EF4-FFF2-40B4-BE49-F238E27FC236}">
              <a16:creationId xmlns:a16="http://schemas.microsoft.com/office/drawing/2014/main" id="{00000000-0008-0000-0700-00005F480100}"/>
            </a:ext>
          </a:extLst>
        </xdr:cNvPr>
        <xdr:cNvSpPr>
          <a:spLocks noChangeArrowheads="1"/>
        </xdr:cNvSpPr>
      </xdr:nvSpPr>
      <xdr:spPr bwMode="auto">
        <a:xfrm>
          <a:off x="7953375" y="3562350"/>
          <a:ext cx="13335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21</xdr:row>
      <xdr:rowOff>28575</xdr:rowOff>
    </xdr:from>
    <xdr:to>
      <xdr:col>27</xdr:col>
      <xdr:colOff>114300</xdr:colOff>
      <xdr:row>21</xdr:row>
      <xdr:rowOff>171450</xdr:rowOff>
    </xdr:to>
    <xdr:sp macro="" textlink="">
      <xdr:nvSpPr>
        <xdr:cNvPr id="84064" name="Oval 199">
          <a:extLst>
            <a:ext uri="{FF2B5EF4-FFF2-40B4-BE49-F238E27FC236}">
              <a16:creationId xmlns:a16="http://schemas.microsoft.com/office/drawing/2014/main" id="{00000000-0008-0000-0700-000060480100}"/>
            </a:ext>
          </a:extLst>
        </xdr:cNvPr>
        <xdr:cNvSpPr>
          <a:spLocks noChangeArrowheads="1"/>
        </xdr:cNvSpPr>
      </xdr:nvSpPr>
      <xdr:spPr bwMode="auto">
        <a:xfrm>
          <a:off x="7953375" y="385762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20</xdr:row>
      <xdr:rowOff>57150</xdr:rowOff>
    </xdr:from>
    <xdr:to>
      <xdr:col>27</xdr:col>
      <xdr:colOff>114300</xdr:colOff>
      <xdr:row>21</xdr:row>
      <xdr:rowOff>28575</xdr:rowOff>
    </xdr:to>
    <xdr:sp macro="" textlink="">
      <xdr:nvSpPr>
        <xdr:cNvPr id="84065" name="Oval 200">
          <a:extLst>
            <a:ext uri="{FF2B5EF4-FFF2-40B4-BE49-F238E27FC236}">
              <a16:creationId xmlns:a16="http://schemas.microsoft.com/office/drawing/2014/main" id="{00000000-0008-0000-0700-000061480100}"/>
            </a:ext>
          </a:extLst>
        </xdr:cNvPr>
        <xdr:cNvSpPr>
          <a:spLocks noChangeArrowheads="1"/>
        </xdr:cNvSpPr>
      </xdr:nvSpPr>
      <xdr:spPr bwMode="auto">
        <a:xfrm>
          <a:off x="7953375" y="37147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17</xdr:row>
      <xdr:rowOff>171450</xdr:rowOff>
    </xdr:from>
    <xdr:to>
      <xdr:col>27</xdr:col>
      <xdr:colOff>114300</xdr:colOff>
      <xdr:row>18</xdr:row>
      <xdr:rowOff>85725</xdr:rowOff>
    </xdr:to>
    <xdr:sp macro="" textlink="">
      <xdr:nvSpPr>
        <xdr:cNvPr id="84066" name="Oval 201">
          <a:extLst>
            <a:ext uri="{FF2B5EF4-FFF2-40B4-BE49-F238E27FC236}">
              <a16:creationId xmlns:a16="http://schemas.microsoft.com/office/drawing/2014/main" id="{00000000-0008-0000-0700-000062480100}"/>
            </a:ext>
          </a:extLst>
        </xdr:cNvPr>
        <xdr:cNvSpPr>
          <a:spLocks noChangeArrowheads="1"/>
        </xdr:cNvSpPr>
      </xdr:nvSpPr>
      <xdr:spPr bwMode="auto">
        <a:xfrm>
          <a:off x="7953375" y="32670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18</xdr:row>
      <xdr:rowOff>104775</xdr:rowOff>
    </xdr:from>
    <xdr:to>
      <xdr:col>27</xdr:col>
      <xdr:colOff>114300</xdr:colOff>
      <xdr:row>19</xdr:row>
      <xdr:rowOff>76200</xdr:rowOff>
    </xdr:to>
    <xdr:sp macro="" textlink="">
      <xdr:nvSpPr>
        <xdr:cNvPr id="84067" name="Oval 202">
          <a:extLst>
            <a:ext uri="{FF2B5EF4-FFF2-40B4-BE49-F238E27FC236}">
              <a16:creationId xmlns:a16="http://schemas.microsoft.com/office/drawing/2014/main" id="{00000000-0008-0000-0700-000063480100}"/>
            </a:ext>
          </a:extLst>
        </xdr:cNvPr>
        <xdr:cNvSpPr>
          <a:spLocks noChangeArrowheads="1"/>
        </xdr:cNvSpPr>
      </xdr:nvSpPr>
      <xdr:spPr bwMode="auto">
        <a:xfrm>
          <a:off x="7953375" y="34099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352425</xdr:colOff>
      <xdr:row>17</xdr:row>
      <xdr:rowOff>152400</xdr:rowOff>
    </xdr:from>
    <xdr:to>
      <xdr:col>26</xdr:col>
      <xdr:colOff>485775</xdr:colOff>
      <xdr:row>18</xdr:row>
      <xdr:rowOff>66675</xdr:rowOff>
    </xdr:to>
    <xdr:sp macro="" textlink="">
      <xdr:nvSpPr>
        <xdr:cNvPr id="84068" name="Oval 203">
          <a:extLst>
            <a:ext uri="{FF2B5EF4-FFF2-40B4-BE49-F238E27FC236}">
              <a16:creationId xmlns:a16="http://schemas.microsoft.com/office/drawing/2014/main" id="{00000000-0008-0000-0700-000064480100}"/>
            </a:ext>
          </a:extLst>
        </xdr:cNvPr>
        <xdr:cNvSpPr>
          <a:spLocks noChangeArrowheads="1"/>
        </xdr:cNvSpPr>
      </xdr:nvSpPr>
      <xdr:spPr bwMode="auto">
        <a:xfrm>
          <a:off x="7667625" y="324802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17</xdr:row>
      <xdr:rowOff>9525</xdr:rowOff>
    </xdr:from>
    <xdr:to>
      <xdr:col>26</xdr:col>
      <xdr:colOff>628650</xdr:colOff>
      <xdr:row>17</xdr:row>
      <xdr:rowOff>152400</xdr:rowOff>
    </xdr:to>
    <xdr:sp macro="" textlink="">
      <xdr:nvSpPr>
        <xdr:cNvPr id="84069" name="Oval 204">
          <a:extLst>
            <a:ext uri="{FF2B5EF4-FFF2-40B4-BE49-F238E27FC236}">
              <a16:creationId xmlns:a16="http://schemas.microsoft.com/office/drawing/2014/main" id="{00000000-0008-0000-0700-000065480100}"/>
            </a:ext>
          </a:extLst>
        </xdr:cNvPr>
        <xdr:cNvSpPr>
          <a:spLocks noChangeArrowheads="1"/>
        </xdr:cNvSpPr>
      </xdr:nvSpPr>
      <xdr:spPr bwMode="auto">
        <a:xfrm>
          <a:off x="7810500" y="31051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16</xdr:row>
      <xdr:rowOff>85725</xdr:rowOff>
    </xdr:from>
    <xdr:to>
      <xdr:col>26</xdr:col>
      <xdr:colOff>495300</xdr:colOff>
      <xdr:row>17</xdr:row>
      <xdr:rowOff>0</xdr:rowOff>
    </xdr:to>
    <xdr:sp macro="" textlink="">
      <xdr:nvSpPr>
        <xdr:cNvPr id="84070" name="Oval 205">
          <a:extLst>
            <a:ext uri="{FF2B5EF4-FFF2-40B4-BE49-F238E27FC236}">
              <a16:creationId xmlns:a16="http://schemas.microsoft.com/office/drawing/2014/main" id="{00000000-0008-0000-0700-000066480100}"/>
            </a:ext>
          </a:extLst>
        </xdr:cNvPr>
        <xdr:cNvSpPr>
          <a:spLocks noChangeArrowheads="1"/>
        </xdr:cNvSpPr>
      </xdr:nvSpPr>
      <xdr:spPr bwMode="auto">
        <a:xfrm>
          <a:off x="7677150" y="2981325"/>
          <a:ext cx="13335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17</xdr:row>
      <xdr:rowOff>171450</xdr:rowOff>
    </xdr:from>
    <xdr:to>
      <xdr:col>26</xdr:col>
      <xdr:colOff>628650</xdr:colOff>
      <xdr:row>18</xdr:row>
      <xdr:rowOff>85725</xdr:rowOff>
    </xdr:to>
    <xdr:sp macro="" textlink="">
      <xdr:nvSpPr>
        <xdr:cNvPr id="84071" name="Oval 206">
          <a:extLst>
            <a:ext uri="{FF2B5EF4-FFF2-40B4-BE49-F238E27FC236}">
              <a16:creationId xmlns:a16="http://schemas.microsoft.com/office/drawing/2014/main" id="{00000000-0008-0000-0700-000067480100}"/>
            </a:ext>
          </a:extLst>
        </xdr:cNvPr>
        <xdr:cNvSpPr>
          <a:spLocks noChangeArrowheads="1"/>
        </xdr:cNvSpPr>
      </xdr:nvSpPr>
      <xdr:spPr bwMode="auto">
        <a:xfrm>
          <a:off x="7810500" y="32670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16</xdr:row>
      <xdr:rowOff>76200</xdr:rowOff>
    </xdr:from>
    <xdr:to>
      <xdr:col>26</xdr:col>
      <xdr:colOff>638175</xdr:colOff>
      <xdr:row>16</xdr:row>
      <xdr:rowOff>219075</xdr:rowOff>
    </xdr:to>
    <xdr:sp macro="" textlink="">
      <xdr:nvSpPr>
        <xdr:cNvPr id="84072" name="Oval 207">
          <a:extLst>
            <a:ext uri="{FF2B5EF4-FFF2-40B4-BE49-F238E27FC236}">
              <a16:creationId xmlns:a16="http://schemas.microsoft.com/office/drawing/2014/main" id="{00000000-0008-0000-0700-000068480100}"/>
            </a:ext>
          </a:extLst>
        </xdr:cNvPr>
        <xdr:cNvSpPr>
          <a:spLocks noChangeArrowheads="1"/>
        </xdr:cNvSpPr>
      </xdr:nvSpPr>
      <xdr:spPr bwMode="auto">
        <a:xfrm>
          <a:off x="7820025" y="29718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20</xdr:row>
      <xdr:rowOff>47625</xdr:rowOff>
    </xdr:from>
    <xdr:to>
      <xdr:col>26</xdr:col>
      <xdr:colOff>638175</xdr:colOff>
      <xdr:row>21</xdr:row>
      <xdr:rowOff>19050</xdr:rowOff>
    </xdr:to>
    <xdr:sp macro="" textlink="">
      <xdr:nvSpPr>
        <xdr:cNvPr id="84073" name="Oval 208">
          <a:extLst>
            <a:ext uri="{FF2B5EF4-FFF2-40B4-BE49-F238E27FC236}">
              <a16:creationId xmlns:a16="http://schemas.microsoft.com/office/drawing/2014/main" id="{00000000-0008-0000-0700-000069480100}"/>
            </a:ext>
          </a:extLst>
        </xdr:cNvPr>
        <xdr:cNvSpPr>
          <a:spLocks noChangeArrowheads="1"/>
        </xdr:cNvSpPr>
      </xdr:nvSpPr>
      <xdr:spPr bwMode="auto">
        <a:xfrm>
          <a:off x="7820025" y="370522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19</xdr:row>
      <xdr:rowOff>76200</xdr:rowOff>
    </xdr:from>
    <xdr:to>
      <xdr:col>26</xdr:col>
      <xdr:colOff>638175</xdr:colOff>
      <xdr:row>20</xdr:row>
      <xdr:rowOff>47625</xdr:rowOff>
    </xdr:to>
    <xdr:sp macro="" textlink="">
      <xdr:nvSpPr>
        <xdr:cNvPr id="84074" name="Oval 209">
          <a:extLst>
            <a:ext uri="{FF2B5EF4-FFF2-40B4-BE49-F238E27FC236}">
              <a16:creationId xmlns:a16="http://schemas.microsoft.com/office/drawing/2014/main" id="{00000000-0008-0000-0700-00006A480100}"/>
            </a:ext>
          </a:extLst>
        </xdr:cNvPr>
        <xdr:cNvSpPr>
          <a:spLocks noChangeArrowheads="1"/>
        </xdr:cNvSpPr>
      </xdr:nvSpPr>
      <xdr:spPr bwMode="auto">
        <a:xfrm>
          <a:off x="7820025" y="3552825"/>
          <a:ext cx="13335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17</xdr:row>
      <xdr:rowOff>9525</xdr:rowOff>
    </xdr:from>
    <xdr:to>
      <xdr:col>26</xdr:col>
      <xdr:colOff>495300</xdr:colOff>
      <xdr:row>17</xdr:row>
      <xdr:rowOff>152400</xdr:rowOff>
    </xdr:to>
    <xdr:sp macro="" textlink="">
      <xdr:nvSpPr>
        <xdr:cNvPr id="84075" name="Oval 210">
          <a:extLst>
            <a:ext uri="{FF2B5EF4-FFF2-40B4-BE49-F238E27FC236}">
              <a16:creationId xmlns:a16="http://schemas.microsoft.com/office/drawing/2014/main" id="{00000000-0008-0000-0700-00006B480100}"/>
            </a:ext>
          </a:extLst>
        </xdr:cNvPr>
        <xdr:cNvSpPr>
          <a:spLocks noChangeArrowheads="1"/>
        </xdr:cNvSpPr>
      </xdr:nvSpPr>
      <xdr:spPr bwMode="auto">
        <a:xfrm>
          <a:off x="7677150" y="31051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18</xdr:row>
      <xdr:rowOff>95250</xdr:rowOff>
    </xdr:from>
    <xdr:to>
      <xdr:col>26</xdr:col>
      <xdr:colOff>628650</xdr:colOff>
      <xdr:row>19</xdr:row>
      <xdr:rowOff>66675</xdr:rowOff>
    </xdr:to>
    <xdr:sp macro="" textlink="">
      <xdr:nvSpPr>
        <xdr:cNvPr id="84076" name="Oval 211">
          <a:extLst>
            <a:ext uri="{FF2B5EF4-FFF2-40B4-BE49-F238E27FC236}">
              <a16:creationId xmlns:a16="http://schemas.microsoft.com/office/drawing/2014/main" id="{00000000-0008-0000-0700-00006C480100}"/>
            </a:ext>
          </a:extLst>
        </xdr:cNvPr>
        <xdr:cNvSpPr>
          <a:spLocks noChangeArrowheads="1"/>
        </xdr:cNvSpPr>
      </xdr:nvSpPr>
      <xdr:spPr bwMode="auto">
        <a:xfrm>
          <a:off x="7810500" y="340042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21</xdr:row>
      <xdr:rowOff>19050</xdr:rowOff>
    </xdr:from>
    <xdr:to>
      <xdr:col>26</xdr:col>
      <xdr:colOff>638175</xdr:colOff>
      <xdr:row>21</xdr:row>
      <xdr:rowOff>161925</xdr:rowOff>
    </xdr:to>
    <xdr:sp macro="" textlink="">
      <xdr:nvSpPr>
        <xdr:cNvPr id="84077" name="Oval 212">
          <a:extLst>
            <a:ext uri="{FF2B5EF4-FFF2-40B4-BE49-F238E27FC236}">
              <a16:creationId xmlns:a16="http://schemas.microsoft.com/office/drawing/2014/main" id="{00000000-0008-0000-0700-00006D480100}"/>
            </a:ext>
          </a:extLst>
        </xdr:cNvPr>
        <xdr:cNvSpPr>
          <a:spLocks noChangeArrowheads="1"/>
        </xdr:cNvSpPr>
      </xdr:nvSpPr>
      <xdr:spPr bwMode="auto">
        <a:xfrm>
          <a:off x="7820025" y="384810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21</xdr:row>
      <xdr:rowOff>19050</xdr:rowOff>
    </xdr:from>
    <xdr:to>
      <xdr:col>26</xdr:col>
      <xdr:colOff>495300</xdr:colOff>
      <xdr:row>21</xdr:row>
      <xdr:rowOff>161925</xdr:rowOff>
    </xdr:to>
    <xdr:sp macro="" textlink="">
      <xdr:nvSpPr>
        <xdr:cNvPr id="84078" name="Oval 213">
          <a:extLst>
            <a:ext uri="{FF2B5EF4-FFF2-40B4-BE49-F238E27FC236}">
              <a16:creationId xmlns:a16="http://schemas.microsoft.com/office/drawing/2014/main" id="{00000000-0008-0000-0700-00006E480100}"/>
            </a:ext>
          </a:extLst>
        </xdr:cNvPr>
        <xdr:cNvSpPr>
          <a:spLocks noChangeArrowheads="1"/>
        </xdr:cNvSpPr>
      </xdr:nvSpPr>
      <xdr:spPr bwMode="auto">
        <a:xfrm>
          <a:off x="7677150" y="384810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371475</xdr:colOff>
      <xdr:row>20</xdr:row>
      <xdr:rowOff>28575</xdr:rowOff>
    </xdr:from>
    <xdr:to>
      <xdr:col>26</xdr:col>
      <xdr:colOff>504825</xdr:colOff>
      <xdr:row>21</xdr:row>
      <xdr:rowOff>0</xdr:rowOff>
    </xdr:to>
    <xdr:sp macro="" textlink="">
      <xdr:nvSpPr>
        <xdr:cNvPr id="84079" name="Oval 214">
          <a:extLst>
            <a:ext uri="{FF2B5EF4-FFF2-40B4-BE49-F238E27FC236}">
              <a16:creationId xmlns:a16="http://schemas.microsoft.com/office/drawing/2014/main" id="{00000000-0008-0000-0700-00006F480100}"/>
            </a:ext>
          </a:extLst>
        </xdr:cNvPr>
        <xdr:cNvSpPr>
          <a:spLocks noChangeArrowheads="1"/>
        </xdr:cNvSpPr>
      </xdr:nvSpPr>
      <xdr:spPr bwMode="auto">
        <a:xfrm>
          <a:off x="7686675" y="368617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19</xdr:row>
      <xdr:rowOff>57150</xdr:rowOff>
    </xdr:from>
    <xdr:to>
      <xdr:col>26</xdr:col>
      <xdr:colOff>495300</xdr:colOff>
      <xdr:row>20</xdr:row>
      <xdr:rowOff>28575</xdr:rowOff>
    </xdr:to>
    <xdr:sp macro="" textlink="">
      <xdr:nvSpPr>
        <xdr:cNvPr id="84080" name="Oval 215">
          <a:extLst>
            <a:ext uri="{FF2B5EF4-FFF2-40B4-BE49-F238E27FC236}">
              <a16:creationId xmlns:a16="http://schemas.microsoft.com/office/drawing/2014/main" id="{00000000-0008-0000-0700-000070480100}"/>
            </a:ext>
          </a:extLst>
        </xdr:cNvPr>
        <xdr:cNvSpPr>
          <a:spLocks noChangeArrowheads="1"/>
        </xdr:cNvSpPr>
      </xdr:nvSpPr>
      <xdr:spPr bwMode="auto">
        <a:xfrm>
          <a:off x="7677150" y="3533775"/>
          <a:ext cx="13335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18</xdr:row>
      <xdr:rowOff>76200</xdr:rowOff>
    </xdr:from>
    <xdr:to>
      <xdr:col>26</xdr:col>
      <xdr:colOff>495300</xdr:colOff>
      <xdr:row>19</xdr:row>
      <xdr:rowOff>47625</xdr:rowOff>
    </xdr:to>
    <xdr:sp macro="" textlink="">
      <xdr:nvSpPr>
        <xdr:cNvPr id="84081" name="Oval 216">
          <a:extLst>
            <a:ext uri="{FF2B5EF4-FFF2-40B4-BE49-F238E27FC236}">
              <a16:creationId xmlns:a16="http://schemas.microsoft.com/office/drawing/2014/main" id="{00000000-0008-0000-0700-000071480100}"/>
            </a:ext>
          </a:extLst>
        </xdr:cNvPr>
        <xdr:cNvSpPr>
          <a:spLocks noChangeArrowheads="1"/>
        </xdr:cNvSpPr>
      </xdr:nvSpPr>
      <xdr:spPr bwMode="auto">
        <a:xfrm>
          <a:off x="7677150" y="338137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22</xdr:row>
      <xdr:rowOff>133350</xdr:rowOff>
    </xdr:from>
    <xdr:to>
      <xdr:col>20</xdr:col>
      <xdr:colOff>571500</xdr:colOff>
      <xdr:row>22</xdr:row>
      <xdr:rowOff>133350</xdr:rowOff>
    </xdr:to>
    <xdr:sp macro="" textlink="">
      <xdr:nvSpPr>
        <xdr:cNvPr id="84082" name="Line 217">
          <a:extLst>
            <a:ext uri="{FF2B5EF4-FFF2-40B4-BE49-F238E27FC236}">
              <a16:creationId xmlns:a16="http://schemas.microsoft.com/office/drawing/2014/main" id="{00000000-0008-0000-0700-000072480100}"/>
            </a:ext>
          </a:extLst>
        </xdr:cNvPr>
        <xdr:cNvSpPr>
          <a:spLocks noChangeShapeType="1"/>
        </xdr:cNvSpPr>
      </xdr:nvSpPr>
      <xdr:spPr bwMode="auto">
        <a:xfrm>
          <a:off x="2095500" y="4133850"/>
          <a:ext cx="3448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22</xdr:row>
      <xdr:rowOff>133350</xdr:rowOff>
    </xdr:from>
    <xdr:to>
      <xdr:col>33</xdr:col>
      <xdr:colOff>114300</xdr:colOff>
      <xdr:row>22</xdr:row>
      <xdr:rowOff>133350</xdr:rowOff>
    </xdr:to>
    <xdr:sp macro="" textlink="">
      <xdr:nvSpPr>
        <xdr:cNvPr id="84083" name="Line 218">
          <a:extLst>
            <a:ext uri="{FF2B5EF4-FFF2-40B4-BE49-F238E27FC236}">
              <a16:creationId xmlns:a16="http://schemas.microsoft.com/office/drawing/2014/main" id="{00000000-0008-0000-0700-000073480100}"/>
            </a:ext>
          </a:extLst>
        </xdr:cNvPr>
        <xdr:cNvSpPr>
          <a:spLocks noChangeShapeType="1"/>
        </xdr:cNvSpPr>
      </xdr:nvSpPr>
      <xdr:spPr bwMode="auto">
        <a:xfrm>
          <a:off x="5648325" y="4133850"/>
          <a:ext cx="3638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428625</xdr:colOff>
      <xdr:row>3</xdr:row>
      <xdr:rowOff>9525</xdr:rowOff>
    </xdr:from>
    <xdr:to>
      <xdr:col>19</xdr:col>
      <xdr:colOff>428625</xdr:colOff>
      <xdr:row>8</xdr:row>
      <xdr:rowOff>190500</xdr:rowOff>
    </xdr:to>
    <xdr:sp macro="" textlink="">
      <xdr:nvSpPr>
        <xdr:cNvPr id="84084" name="Line 219">
          <a:extLst>
            <a:ext uri="{FF2B5EF4-FFF2-40B4-BE49-F238E27FC236}">
              <a16:creationId xmlns:a16="http://schemas.microsoft.com/office/drawing/2014/main" id="{00000000-0008-0000-0700-000074480100}"/>
            </a:ext>
          </a:extLst>
        </xdr:cNvPr>
        <xdr:cNvSpPr>
          <a:spLocks noChangeShapeType="1"/>
        </xdr:cNvSpPr>
      </xdr:nvSpPr>
      <xdr:spPr bwMode="auto">
        <a:xfrm>
          <a:off x="4743450" y="495300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85725</xdr:rowOff>
    </xdr:from>
    <xdr:to>
      <xdr:col>16</xdr:col>
      <xdr:colOff>0</xdr:colOff>
      <xdr:row>23</xdr:row>
      <xdr:rowOff>85725</xdr:rowOff>
    </xdr:to>
    <xdr:sp macro="" textlink="">
      <xdr:nvSpPr>
        <xdr:cNvPr id="84085" name="Line 221">
          <a:extLst>
            <a:ext uri="{FF2B5EF4-FFF2-40B4-BE49-F238E27FC236}">
              <a16:creationId xmlns:a16="http://schemas.microsoft.com/office/drawing/2014/main" id="{00000000-0008-0000-0700-000075480100}"/>
            </a:ext>
          </a:extLst>
        </xdr:cNvPr>
        <xdr:cNvSpPr>
          <a:spLocks noChangeShapeType="1"/>
        </xdr:cNvSpPr>
      </xdr:nvSpPr>
      <xdr:spPr bwMode="auto">
        <a:xfrm>
          <a:off x="3333750" y="4276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57150</xdr:rowOff>
    </xdr:from>
    <xdr:to>
      <xdr:col>16</xdr:col>
      <xdr:colOff>0</xdr:colOff>
      <xdr:row>24</xdr:row>
      <xdr:rowOff>66675</xdr:rowOff>
    </xdr:to>
    <xdr:sp macro="" textlink="">
      <xdr:nvSpPr>
        <xdr:cNvPr id="84086" name="Line 222">
          <a:extLst>
            <a:ext uri="{FF2B5EF4-FFF2-40B4-BE49-F238E27FC236}">
              <a16:creationId xmlns:a16="http://schemas.microsoft.com/office/drawing/2014/main" id="{00000000-0008-0000-0700-000076480100}"/>
            </a:ext>
          </a:extLst>
        </xdr:cNvPr>
        <xdr:cNvSpPr>
          <a:spLocks noChangeShapeType="1"/>
        </xdr:cNvSpPr>
      </xdr:nvSpPr>
      <xdr:spPr bwMode="auto">
        <a:xfrm>
          <a:off x="3333750" y="42481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23</xdr:row>
      <xdr:rowOff>57150</xdr:rowOff>
    </xdr:from>
    <xdr:to>
      <xdr:col>28</xdr:col>
      <xdr:colOff>0</xdr:colOff>
      <xdr:row>24</xdr:row>
      <xdr:rowOff>57150</xdr:rowOff>
    </xdr:to>
    <xdr:sp macro="" textlink="">
      <xdr:nvSpPr>
        <xdr:cNvPr id="84087" name="Line 223">
          <a:extLst>
            <a:ext uri="{FF2B5EF4-FFF2-40B4-BE49-F238E27FC236}">
              <a16:creationId xmlns:a16="http://schemas.microsoft.com/office/drawing/2014/main" id="{00000000-0008-0000-0700-000077480100}"/>
            </a:ext>
          </a:extLst>
        </xdr:cNvPr>
        <xdr:cNvSpPr>
          <a:spLocks noChangeShapeType="1"/>
        </xdr:cNvSpPr>
      </xdr:nvSpPr>
      <xdr:spPr bwMode="auto">
        <a:xfrm>
          <a:off x="8096250" y="42481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9525</xdr:rowOff>
    </xdr:from>
    <xdr:to>
      <xdr:col>5</xdr:col>
      <xdr:colOff>9525</xdr:colOff>
      <xdr:row>30</xdr:row>
      <xdr:rowOff>85725</xdr:rowOff>
    </xdr:to>
    <xdr:sp macro="" textlink="">
      <xdr:nvSpPr>
        <xdr:cNvPr id="84088" name="AutoShape 224">
          <a:extLst>
            <a:ext uri="{FF2B5EF4-FFF2-40B4-BE49-F238E27FC236}">
              <a16:creationId xmlns:a16="http://schemas.microsoft.com/office/drawing/2014/main" id="{00000000-0008-0000-0700-000078480100}"/>
            </a:ext>
          </a:extLst>
        </xdr:cNvPr>
        <xdr:cNvSpPr>
          <a:spLocks noChangeArrowheads="1"/>
        </xdr:cNvSpPr>
      </xdr:nvSpPr>
      <xdr:spPr bwMode="auto">
        <a:xfrm>
          <a:off x="704850" y="5429250"/>
          <a:ext cx="285750" cy="76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33</xdr:row>
      <xdr:rowOff>95250</xdr:rowOff>
    </xdr:from>
    <xdr:to>
      <xdr:col>5</xdr:col>
      <xdr:colOff>9525</xdr:colOff>
      <xdr:row>34</xdr:row>
      <xdr:rowOff>0</xdr:rowOff>
    </xdr:to>
    <xdr:sp macro="" textlink="">
      <xdr:nvSpPr>
        <xdr:cNvPr id="84089" name="AutoShape 226">
          <a:extLst>
            <a:ext uri="{FF2B5EF4-FFF2-40B4-BE49-F238E27FC236}">
              <a16:creationId xmlns:a16="http://schemas.microsoft.com/office/drawing/2014/main" id="{00000000-0008-0000-0700-000079480100}"/>
            </a:ext>
          </a:extLst>
        </xdr:cNvPr>
        <xdr:cNvSpPr>
          <a:spLocks noChangeArrowheads="1"/>
        </xdr:cNvSpPr>
      </xdr:nvSpPr>
      <xdr:spPr bwMode="auto">
        <a:xfrm>
          <a:off x="704850" y="6029325"/>
          <a:ext cx="285750" cy="76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31</xdr:row>
      <xdr:rowOff>28575</xdr:rowOff>
    </xdr:from>
    <xdr:to>
      <xdr:col>3</xdr:col>
      <xdr:colOff>133350</xdr:colOff>
      <xdr:row>32</xdr:row>
      <xdr:rowOff>142875</xdr:rowOff>
    </xdr:to>
    <xdr:sp macro="" textlink="">
      <xdr:nvSpPr>
        <xdr:cNvPr id="84090" name="AutoShape 227">
          <a:extLst>
            <a:ext uri="{FF2B5EF4-FFF2-40B4-BE49-F238E27FC236}">
              <a16:creationId xmlns:a16="http://schemas.microsoft.com/office/drawing/2014/main" id="{00000000-0008-0000-0700-00007A480100}"/>
            </a:ext>
          </a:extLst>
        </xdr:cNvPr>
        <xdr:cNvSpPr>
          <a:spLocks noChangeArrowheads="1"/>
        </xdr:cNvSpPr>
      </xdr:nvSpPr>
      <xdr:spPr bwMode="auto">
        <a:xfrm rot="5400000">
          <a:off x="395288" y="5738812"/>
          <a:ext cx="285750" cy="47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161925</xdr:colOff>
      <xdr:row>31</xdr:row>
      <xdr:rowOff>28575</xdr:rowOff>
    </xdr:from>
    <xdr:to>
      <xdr:col>5</xdr:col>
      <xdr:colOff>209550</xdr:colOff>
      <xdr:row>32</xdr:row>
      <xdr:rowOff>142875</xdr:rowOff>
    </xdr:to>
    <xdr:sp macro="" textlink="">
      <xdr:nvSpPr>
        <xdr:cNvPr id="84091" name="AutoShape 228">
          <a:extLst>
            <a:ext uri="{FF2B5EF4-FFF2-40B4-BE49-F238E27FC236}">
              <a16:creationId xmlns:a16="http://schemas.microsoft.com/office/drawing/2014/main" id="{00000000-0008-0000-0700-00007B480100}"/>
            </a:ext>
          </a:extLst>
        </xdr:cNvPr>
        <xdr:cNvSpPr>
          <a:spLocks noChangeArrowheads="1"/>
        </xdr:cNvSpPr>
      </xdr:nvSpPr>
      <xdr:spPr bwMode="auto">
        <a:xfrm rot="5400000">
          <a:off x="1023938" y="5738812"/>
          <a:ext cx="285750" cy="47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39</xdr:row>
      <xdr:rowOff>0</xdr:rowOff>
    </xdr:from>
    <xdr:to>
      <xdr:col>6</xdr:col>
      <xdr:colOff>76200</xdr:colOff>
      <xdr:row>39</xdr:row>
      <xdr:rowOff>0</xdr:rowOff>
    </xdr:to>
    <xdr:sp macro="" textlink="">
      <xdr:nvSpPr>
        <xdr:cNvPr id="84092" name="Line 240">
          <a:extLst>
            <a:ext uri="{FF2B5EF4-FFF2-40B4-BE49-F238E27FC236}">
              <a16:creationId xmlns:a16="http://schemas.microsoft.com/office/drawing/2014/main" id="{00000000-0008-0000-0700-00007C480100}"/>
            </a:ext>
          </a:extLst>
        </xdr:cNvPr>
        <xdr:cNvSpPr>
          <a:spLocks noChangeShapeType="1"/>
        </xdr:cNvSpPr>
      </xdr:nvSpPr>
      <xdr:spPr bwMode="auto">
        <a:xfrm>
          <a:off x="342900" y="6877050"/>
          <a:ext cx="990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28575</xdr:colOff>
      <xdr:row>39</xdr:row>
      <xdr:rowOff>0</xdr:rowOff>
    </xdr:to>
    <xdr:sp macro="" textlink="">
      <xdr:nvSpPr>
        <xdr:cNvPr id="84093" name="Line 241">
          <a:extLst>
            <a:ext uri="{FF2B5EF4-FFF2-40B4-BE49-F238E27FC236}">
              <a16:creationId xmlns:a16="http://schemas.microsoft.com/office/drawing/2014/main" id="{00000000-0008-0000-0700-00007D480100}"/>
            </a:ext>
          </a:extLst>
        </xdr:cNvPr>
        <xdr:cNvSpPr>
          <a:spLocks noChangeShapeType="1"/>
        </xdr:cNvSpPr>
      </xdr:nvSpPr>
      <xdr:spPr bwMode="auto">
        <a:xfrm>
          <a:off x="304800" y="6743700"/>
          <a:ext cx="28575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38</xdr:row>
      <xdr:rowOff>0</xdr:rowOff>
    </xdr:from>
    <xdr:to>
      <xdr:col>7</xdr:col>
      <xdr:colOff>9525</xdr:colOff>
      <xdr:row>39</xdr:row>
      <xdr:rowOff>9525</xdr:rowOff>
    </xdr:to>
    <xdr:sp macro="" textlink="">
      <xdr:nvSpPr>
        <xdr:cNvPr id="84094" name="Line 242">
          <a:extLst>
            <a:ext uri="{FF2B5EF4-FFF2-40B4-BE49-F238E27FC236}">
              <a16:creationId xmlns:a16="http://schemas.microsoft.com/office/drawing/2014/main" id="{00000000-0008-0000-0700-00007E480100}"/>
            </a:ext>
          </a:extLst>
        </xdr:cNvPr>
        <xdr:cNvSpPr>
          <a:spLocks noChangeShapeType="1"/>
        </xdr:cNvSpPr>
      </xdr:nvSpPr>
      <xdr:spPr bwMode="auto">
        <a:xfrm flipH="1">
          <a:off x="1362075" y="6743700"/>
          <a:ext cx="28575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38</xdr:row>
      <xdr:rowOff>0</xdr:rowOff>
    </xdr:from>
    <xdr:to>
      <xdr:col>3</xdr:col>
      <xdr:colOff>133350</xdr:colOff>
      <xdr:row>39</xdr:row>
      <xdr:rowOff>38100</xdr:rowOff>
    </xdr:to>
    <xdr:sp macro="" textlink="">
      <xdr:nvSpPr>
        <xdr:cNvPr id="84095" name="Line 243">
          <a:extLst>
            <a:ext uri="{FF2B5EF4-FFF2-40B4-BE49-F238E27FC236}">
              <a16:creationId xmlns:a16="http://schemas.microsoft.com/office/drawing/2014/main" id="{00000000-0008-0000-0700-00007F480100}"/>
            </a:ext>
          </a:extLst>
        </xdr:cNvPr>
        <xdr:cNvSpPr>
          <a:spLocks noChangeShapeType="1"/>
        </xdr:cNvSpPr>
      </xdr:nvSpPr>
      <xdr:spPr bwMode="auto">
        <a:xfrm>
          <a:off x="561975" y="674370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39</xdr:row>
      <xdr:rowOff>28575</xdr:rowOff>
    </xdr:from>
    <xdr:to>
      <xdr:col>3</xdr:col>
      <xdr:colOff>152400</xdr:colOff>
      <xdr:row>39</xdr:row>
      <xdr:rowOff>28575</xdr:rowOff>
    </xdr:to>
    <xdr:sp macro="" textlink="">
      <xdr:nvSpPr>
        <xdr:cNvPr id="84096" name="Line 244">
          <a:extLst>
            <a:ext uri="{FF2B5EF4-FFF2-40B4-BE49-F238E27FC236}">
              <a16:creationId xmlns:a16="http://schemas.microsoft.com/office/drawing/2014/main" id="{00000000-0008-0000-0700-000080480100}"/>
            </a:ext>
          </a:extLst>
        </xdr:cNvPr>
        <xdr:cNvSpPr>
          <a:spLocks noChangeShapeType="1"/>
        </xdr:cNvSpPr>
      </xdr:nvSpPr>
      <xdr:spPr bwMode="auto">
        <a:xfrm>
          <a:off x="542925" y="6905625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38</xdr:row>
      <xdr:rowOff>0</xdr:rowOff>
    </xdr:from>
    <xdr:to>
      <xdr:col>5</xdr:col>
      <xdr:colOff>133350</xdr:colOff>
      <xdr:row>39</xdr:row>
      <xdr:rowOff>47625</xdr:rowOff>
    </xdr:to>
    <xdr:sp macro="" textlink="">
      <xdr:nvSpPr>
        <xdr:cNvPr id="84097" name="Line 245">
          <a:extLst>
            <a:ext uri="{FF2B5EF4-FFF2-40B4-BE49-F238E27FC236}">
              <a16:creationId xmlns:a16="http://schemas.microsoft.com/office/drawing/2014/main" id="{00000000-0008-0000-0700-000081480100}"/>
            </a:ext>
          </a:extLst>
        </xdr:cNvPr>
        <xdr:cNvSpPr>
          <a:spLocks noChangeShapeType="1"/>
        </xdr:cNvSpPr>
      </xdr:nvSpPr>
      <xdr:spPr bwMode="auto">
        <a:xfrm>
          <a:off x="1114425" y="67437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39</xdr:row>
      <xdr:rowOff>28575</xdr:rowOff>
    </xdr:from>
    <xdr:to>
      <xdr:col>5</xdr:col>
      <xdr:colOff>161925</xdr:colOff>
      <xdr:row>39</xdr:row>
      <xdr:rowOff>28575</xdr:rowOff>
    </xdr:to>
    <xdr:sp macro="" textlink="">
      <xdr:nvSpPr>
        <xdr:cNvPr id="84098" name="Line 246">
          <a:extLst>
            <a:ext uri="{FF2B5EF4-FFF2-40B4-BE49-F238E27FC236}">
              <a16:creationId xmlns:a16="http://schemas.microsoft.com/office/drawing/2014/main" id="{00000000-0008-0000-0700-000082480100}"/>
            </a:ext>
          </a:extLst>
        </xdr:cNvPr>
        <xdr:cNvSpPr>
          <a:spLocks noChangeShapeType="1"/>
        </xdr:cNvSpPr>
      </xdr:nvSpPr>
      <xdr:spPr bwMode="auto">
        <a:xfrm>
          <a:off x="1085850" y="6905625"/>
          <a:ext cx="57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22</xdr:row>
      <xdr:rowOff>57150</xdr:rowOff>
    </xdr:from>
    <xdr:to>
      <xdr:col>10</xdr:col>
      <xdr:colOff>0</xdr:colOff>
      <xdr:row>24</xdr:row>
      <xdr:rowOff>38100</xdr:rowOff>
    </xdr:to>
    <xdr:sp macro="" textlink="">
      <xdr:nvSpPr>
        <xdr:cNvPr id="84099" name="Line 252">
          <a:extLst>
            <a:ext uri="{FF2B5EF4-FFF2-40B4-BE49-F238E27FC236}">
              <a16:creationId xmlns:a16="http://schemas.microsoft.com/office/drawing/2014/main" id="{00000000-0008-0000-0700-000083480100}"/>
            </a:ext>
          </a:extLst>
        </xdr:cNvPr>
        <xdr:cNvSpPr>
          <a:spLocks noChangeShapeType="1"/>
        </xdr:cNvSpPr>
      </xdr:nvSpPr>
      <xdr:spPr bwMode="auto">
        <a:xfrm>
          <a:off x="2095500" y="405765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228600</xdr:colOff>
      <xdr:row>6</xdr:row>
      <xdr:rowOff>0</xdr:rowOff>
    </xdr:from>
    <xdr:to>
      <xdr:col>38</xdr:col>
      <xdr:colOff>190500</xdr:colOff>
      <xdr:row>6</xdr:row>
      <xdr:rowOff>0</xdr:rowOff>
    </xdr:to>
    <xdr:sp macro="" textlink="">
      <xdr:nvSpPr>
        <xdr:cNvPr id="84100" name="Line 271">
          <a:extLst>
            <a:ext uri="{FF2B5EF4-FFF2-40B4-BE49-F238E27FC236}">
              <a16:creationId xmlns:a16="http://schemas.microsoft.com/office/drawing/2014/main" id="{00000000-0008-0000-0700-000084480100}"/>
            </a:ext>
          </a:extLst>
        </xdr:cNvPr>
        <xdr:cNvSpPr>
          <a:spLocks noChangeShapeType="1"/>
        </xdr:cNvSpPr>
      </xdr:nvSpPr>
      <xdr:spPr bwMode="auto">
        <a:xfrm>
          <a:off x="9525000" y="89535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4</xdr:row>
      <xdr:rowOff>19050</xdr:rowOff>
    </xdr:from>
    <xdr:to>
      <xdr:col>35</xdr:col>
      <xdr:colOff>0</xdr:colOff>
      <xdr:row>6</xdr:row>
      <xdr:rowOff>0</xdr:rowOff>
    </xdr:to>
    <xdr:sp macro="" textlink="">
      <xdr:nvSpPr>
        <xdr:cNvPr id="84101" name="Line 272">
          <a:extLst>
            <a:ext uri="{FF2B5EF4-FFF2-40B4-BE49-F238E27FC236}">
              <a16:creationId xmlns:a16="http://schemas.microsoft.com/office/drawing/2014/main" id="{00000000-0008-0000-0700-000085480100}"/>
            </a:ext>
          </a:extLst>
        </xdr:cNvPr>
        <xdr:cNvSpPr>
          <a:spLocks noChangeShapeType="1"/>
        </xdr:cNvSpPr>
      </xdr:nvSpPr>
      <xdr:spPr bwMode="auto">
        <a:xfrm flipH="1" flipV="1">
          <a:off x="9305925" y="609600"/>
          <a:ext cx="22860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37</xdr:col>
      <xdr:colOff>66675</xdr:colOff>
      <xdr:row>8</xdr:row>
      <xdr:rowOff>0</xdr:rowOff>
    </xdr:to>
    <xdr:sp macro="" textlink="">
      <xdr:nvSpPr>
        <xdr:cNvPr id="84102" name="Line 273">
          <a:extLst>
            <a:ext uri="{FF2B5EF4-FFF2-40B4-BE49-F238E27FC236}">
              <a16:creationId xmlns:a16="http://schemas.microsoft.com/office/drawing/2014/main" id="{00000000-0008-0000-0700-000086480100}"/>
            </a:ext>
          </a:extLst>
        </xdr:cNvPr>
        <xdr:cNvSpPr>
          <a:spLocks noChangeShapeType="1"/>
        </xdr:cNvSpPr>
      </xdr:nvSpPr>
      <xdr:spPr bwMode="auto">
        <a:xfrm>
          <a:off x="9172575" y="1295400"/>
          <a:ext cx="904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57150</xdr:colOff>
      <xdr:row>22</xdr:row>
      <xdr:rowOff>133350</xdr:rowOff>
    </xdr:from>
    <xdr:to>
      <xdr:col>36</xdr:col>
      <xdr:colOff>57150</xdr:colOff>
      <xdr:row>22</xdr:row>
      <xdr:rowOff>133350</xdr:rowOff>
    </xdr:to>
    <xdr:sp macro="" textlink="">
      <xdr:nvSpPr>
        <xdr:cNvPr id="84103" name="Line 276">
          <a:extLst>
            <a:ext uri="{FF2B5EF4-FFF2-40B4-BE49-F238E27FC236}">
              <a16:creationId xmlns:a16="http://schemas.microsoft.com/office/drawing/2014/main" id="{00000000-0008-0000-0700-000087480100}"/>
            </a:ext>
          </a:extLst>
        </xdr:cNvPr>
        <xdr:cNvSpPr>
          <a:spLocks noChangeShapeType="1"/>
        </xdr:cNvSpPr>
      </xdr:nvSpPr>
      <xdr:spPr bwMode="auto">
        <a:xfrm>
          <a:off x="9353550" y="413385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57150</xdr:colOff>
      <xdr:row>22</xdr:row>
      <xdr:rowOff>0</xdr:rowOff>
    </xdr:from>
    <xdr:to>
      <xdr:col>36</xdr:col>
      <xdr:colOff>57150</xdr:colOff>
      <xdr:row>22</xdr:row>
      <xdr:rowOff>0</xdr:rowOff>
    </xdr:to>
    <xdr:sp macro="" textlink="">
      <xdr:nvSpPr>
        <xdr:cNvPr id="84104" name="Line 277">
          <a:extLst>
            <a:ext uri="{FF2B5EF4-FFF2-40B4-BE49-F238E27FC236}">
              <a16:creationId xmlns:a16="http://schemas.microsoft.com/office/drawing/2014/main" id="{00000000-0008-0000-0700-000088480100}"/>
            </a:ext>
          </a:extLst>
        </xdr:cNvPr>
        <xdr:cNvSpPr>
          <a:spLocks noChangeShapeType="1"/>
        </xdr:cNvSpPr>
      </xdr:nvSpPr>
      <xdr:spPr bwMode="auto">
        <a:xfrm>
          <a:off x="9353550" y="400050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190500</xdr:colOff>
      <xdr:row>9</xdr:row>
      <xdr:rowOff>0</xdr:rowOff>
    </xdr:from>
    <xdr:to>
      <xdr:col>36</xdr:col>
      <xdr:colOff>76200</xdr:colOff>
      <xdr:row>9</xdr:row>
      <xdr:rowOff>0</xdr:rowOff>
    </xdr:to>
    <xdr:sp macro="" textlink="">
      <xdr:nvSpPr>
        <xdr:cNvPr id="84105" name="Line 278">
          <a:extLst>
            <a:ext uri="{FF2B5EF4-FFF2-40B4-BE49-F238E27FC236}">
              <a16:creationId xmlns:a16="http://schemas.microsoft.com/office/drawing/2014/main" id="{00000000-0008-0000-0700-000089480100}"/>
            </a:ext>
          </a:extLst>
        </xdr:cNvPr>
        <xdr:cNvSpPr>
          <a:spLocks noChangeShapeType="1"/>
        </xdr:cNvSpPr>
      </xdr:nvSpPr>
      <xdr:spPr bwMode="auto">
        <a:xfrm>
          <a:off x="9486900" y="14954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9</xdr:row>
      <xdr:rowOff>0</xdr:rowOff>
    </xdr:from>
    <xdr:to>
      <xdr:col>36</xdr:col>
      <xdr:colOff>0</xdr:colOff>
      <xdr:row>21</xdr:row>
      <xdr:rowOff>171450</xdr:rowOff>
    </xdr:to>
    <xdr:sp macro="" textlink="">
      <xdr:nvSpPr>
        <xdr:cNvPr id="84106" name="Line 279">
          <a:extLst>
            <a:ext uri="{FF2B5EF4-FFF2-40B4-BE49-F238E27FC236}">
              <a16:creationId xmlns:a16="http://schemas.microsoft.com/office/drawing/2014/main" id="{00000000-0008-0000-0700-00008A480100}"/>
            </a:ext>
          </a:extLst>
        </xdr:cNvPr>
        <xdr:cNvSpPr>
          <a:spLocks noChangeShapeType="1"/>
        </xdr:cNvSpPr>
      </xdr:nvSpPr>
      <xdr:spPr bwMode="auto">
        <a:xfrm>
          <a:off x="9772650" y="1495425"/>
          <a:ext cx="0" cy="2505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22</xdr:row>
      <xdr:rowOff>133350</xdr:rowOff>
    </xdr:from>
    <xdr:to>
      <xdr:col>36</xdr:col>
      <xdr:colOff>0</xdr:colOff>
      <xdr:row>23</xdr:row>
      <xdr:rowOff>152400</xdr:rowOff>
    </xdr:to>
    <xdr:sp macro="" textlink="">
      <xdr:nvSpPr>
        <xdr:cNvPr id="84107" name="Line 280">
          <a:extLst>
            <a:ext uri="{FF2B5EF4-FFF2-40B4-BE49-F238E27FC236}">
              <a16:creationId xmlns:a16="http://schemas.microsoft.com/office/drawing/2014/main" id="{00000000-0008-0000-0700-00008B480100}"/>
            </a:ext>
          </a:extLst>
        </xdr:cNvPr>
        <xdr:cNvSpPr>
          <a:spLocks noChangeShapeType="1"/>
        </xdr:cNvSpPr>
      </xdr:nvSpPr>
      <xdr:spPr bwMode="auto">
        <a:xfrm flipV="1">
          <a:off x="9772650" y="413385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11</xdr:row>
      <xdr:rowOff>0</xdr:rowOff>
    </xdr:from>
    <xdr:to>
      <xdr:col>35</xdr:col>
      <xdr:colOff>0</xdr:colOff>
      <xdr:row>13</xdr:row>
      <xdr:rowOff>171450</xdr:rowOff>
    </xdr:to>
    <xdr:sp macro="" textlink="">
      <xdr:nvSpPr>
        <xdr:cNvPr id="84108" name="Line 281">
          <a:extLst>
            <a:ext uri="{FF2B5EF4-FFF2-40B4-BE49-F238E27FC236}">
              <a16:creationId xmlns:a16="http://schemas.microsoft.com/office/drawing/2014/main" id="{00000000-0008-0000-0700-00008C480100}"/>
            </a:ext>
          </a:extLst>
        </xdr:cNvPr>
        <xdr:cNvSpPr>
          <a:spLocks noChangeShapeType="1"/>
        </xdr:cNvSpPr>
      </xdr:nvSpPr>
      <xdr:spPr bwMode="auto">
        <a:xfrm flipH="1">
          <a:off x="8496300" y="18954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619125</xdr:colOff>
      <xdr:row>20</xdr:row>
      <xdr:rowOff>9525</xdr:rowOff>
    </xdr:from>
    <xdr:to>
      <xdr:col>20</xdr:col>
      <xdr:colOff>123825</xdr:colOff>
      <xdr:row>20</xdr:row>
      <xdr:rowOff>9525</xdr:rowOff>
    </xdr:to>
    <xdr:sp macro="" textlink="">
      <xdr:nvSpPr>
        <xdr:cNvPr id="84109" name="Line 283">
          <a:extLst>
            <a:ext uri="{FF2B5EF4-FFF2-40B4-BE49-F238E27FC236}">
              <a16:creationId xmlns:a16="http://schemas.microsoft.com/office/drawing/2014/main" id="{00000000-0008-0000-0700-00008D480100}"/>
            </a:ext>
          </a:extLst>
        </xdr:cNvPr>
        <xdr:cNvSpPr>
          <a:spLocks noChangeShapeType="1"/>
        </xdr:cNvSpPr>
      </xdr:nvSpPr>
      <xdr:spPr bwMode="auto">
        <a:xfrm>
          <a:off x="4276725" y="36671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142875</xdr:rowOff>
    </xdr:from>
    <xdr:to>
      <xdr:col>18</xdr:col>
      <xdr:colOff>619125</xdr:colOff>
      <xdr:row>20</xdr:row>
      <xdr:rowOff>9525</xdr:rowOff>
    </xdr:to>
    <xdr:sp macro="" textlink="">
      <xdr:nvSpPr>
        <xdr:cNvPr id="84110" name="Line 284">
          <a:extLst>
            <a:ext uri="{FF2B5EF4-FFF2-40B4-BE49-F238E27FC236}">
              <a16:creationId xmlns:a16="http://schemas.microsoft.com/office/drawing/2014/main" id="{00000000-0008-0000-0700-00008E480100}"/>
            </a:ext>
          </a:extLst>
        </xdr:cNvPr>
        <xdr:cNvSpPr>
          <a:spLocks noChangeShapeType="1"/>
        </xdr:cNvSpPr>
      </xdr:nvSpPr>
      <xdr:spPr bwMode="auto">
        <a:xfrm flipH="1" flipV="1">
          <a:off x="3333750" y="3448050"/>
          <a:ext cx="9429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304800</xdr:colOff>
      <xdr:row>20</xdr:row>
      <xdr:rowOff>9525</xdr:rowOff>
    </xdr:from>
    <xdr:to>
      <xdr:col>18</xdr:col>
      <xdr:colOff>619125</xdr:colOff>
      <xdr:row>22</xdr:row>
      <xdr:rowOff>0</xdr:rowOff>
    </xdr:to>
    <xdr:sp macro="" textlink="">
      <xdr:nvSpPr>
        <xdr:cNvPr id="84111" name="Line 285">
          <a:extLst>
            <a:ext uri="{FF2B5EF4-FFF2-40B4-BE49-F238E27FC236}">
              <a16:creationId xmlns:a16="http://schemas.microsoft.com/office/drawing/2014/main" id="{00000000-0008-0000-0700-00008F480100}"/>
            </a:ext>
          </a:extLst>
        </xdr:cNvPr>
        <xdr:cNvSpPr>
          <a:spLocks noChangeShapeType="1"/>
        </xdr:cNvSpPr>
      </xdr:nvSpPr>
      <xdr:spPr bwMode="auto">
        <a:xfrm flipH="1">
          <a:off x="3962400" y="3667125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390525</xdr:colOff>
      <xdr:row>2</xdr:row>
      <xdr:rowOff>0</xdr:rowOff>
    </xdr:from>
    <xdr:to>
      <xdr:col>25</xdr:col>
      <xdr:colOff>238125</xdr:colOff>
      <xdr:row>2</xdr:row>
      <xdr:rowOff>0</xdr:rowOff>
    </xdr:to>
    <xdr:sp macro="" textlink="">
      <xdr:nvSpPr>
        <xdr:cNvPr id="84112" name="Line 287">
          <a:extLst>
            <a:ext uri="{FF2B5EF4-FFF2-40B4-BE49-F238E27FC236}">
              <a16:creationId xmlns:a16="http://schemas.microsoft.com/office/drawing/2014/main" id="{00000000-0008-0000-0700-000090480100}"/>
            </a:ext>
          </a:extLst>
        </xdr:cNvPr>
        <xdr:cNvSpPr>
          <a:spLocks noChangeShapeType="1"/>
        </xdr:cNvSpPr>
      </xdr:nvSpPr>
      <xdr:spPr bwMode="auto">
        <a:xfrm>
          <a:off x="4705350" y="314325"/>
          <a:ext cx="2190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27</xdr:row>
      <xdr:rowOff>133350</xdr:rowOff>
    </xdr:from>
    <xdr:to>
      <xdr:col>26</xdr:col>
      <xdr:colOff>0</xdr:colOff>
      <xdr:row>27</xdr:row>
      <xdr:rowOff>133350</xdr:rowOff>
    </xdr:to>
    <xdr:sp macro="" textlink="">
      <xdr:nvSpPr>
        <xdr:cNvPr id="84113" name="Line 288">
          <a:extLst>
            <a:ext uri="{FF2B5EF4-FFF2-40B4-BE49-F238E27FC236}">
              <a16:creationId xmlns:a16="http://schemas.microsoft.com/office/drawing/2014/main" id="{00000000-0008-0000-0700-000091480100}"/>
            </a:ext>
          </a:extLst>
        </xdr:cNvPr>
        <xdr:cNvSpPr>
          <a:spLocks noChangeShapeType="1"/>
        </xdr:cNvSpPr>
      </xdr:nvSpPr>
      <xdr:spPr bwMode="auto">
        <a:xfrm>
          <a:off x="7315200" y="503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26</xdr:row>
      <xdr:rowOff>123825</xdr:rowOff>
    </xdr:from>
    <xdr:to>
      <xdr:col>26</xdr:col>
      <xdr:colOff>0</xdr:colOff>
      <xdr:row>27</xdr:row>
      <xdr:rowOff>123825</xdr:rowOff>
    </xdr:to>
    <xdr:sp macro="" textlink="">
      <xdr:nvSpPr>
        <xdr:cNvPr id="84114" name="Line 289">
          <a:extLst>
            <a:ext uri="{FF2B5EF4-FFF2-40B4-BE49-F238E27FC236}">
              <a16:creationId xmlns:a16="http://schemas.microsoft.com/office/drawing/2014/main" id="{00000000-0008-0000-0700-000092480100}"/>
            </a:ext>
          </a:extLst>
        </xdr:cNvPr>
        <xdr:cNvSpPr>
          <a:spLocks noChangeShapeType="1"/>
        </xdr:cNvSpPr>
      </xdr:nvSpPr>
      <xdr:spPr bwMode="auto">
        <a:xfrm>
          <a:off x="7315200" y="4848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26</xdr:row>
      <xdr:rowOff>123825</xdr:rowOff>
    </xdr:from>
    <xdr:to>
      <xdr:col>31</xdr:col>
      <xdr:colOff>0</xdr:colOff>
      <xdr:row>27</xdr:row>
      <xdr:rowOff>133350</xdr:rowOff>
    </xdr:to>
    <xdr:sp macro="" textlink="">
      <xdr:nvSpPr>
        <xdr:cNvPr id="84115" name="Line 290">
          <a:extLst>
            <a:ext uri="{FF2B5EF4-FFF2-40B4-BE49-F238E27FC236}">
              <a16:creationId xmlns:a16="http://schemas.microsoft.com/office/drawing/2014/main" id="{00000000-0008-0000-0700-000093480100}"/>
            </a:ext>
          </a:extLst>
        </xdr:cNvPr>
        <xdr:cNvSpPr>
          <a:spLocks noChangeShapeType="1"/>
        </xdr:cNvSpPr>
      </xdr:nvSpPr>
      <xdr:spPr bwMode="auto">
        <a:xfrm>
          <a:off x="8772525" y="484822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27</xdr:row>
      <xdr:rowOff>0</xdr:rowOff>
    </xdr:from>
    <xdr:to>
      <xdr:col>31</xdr:col>
      <xdr:colOff>0</xdr:colOff>
      <xdr:row>27</xdr:row>
      <xdr:rowOff>0</xdr:rowOff>
    </xdr:to>
    <xdr:sp macro="" textlink="">
      <xdr:nvSpPr>
        <xdr:cNvPr id="84116" name="Line 291">
          <a:extLst>
            <a:ext uri="{FF2B5EF4-FFF2-40B4-BE49-F238E27FC236}">
              <a16:creationId xmlns:a16="http://schemas.microsoft.com/office/drawing/2014/main" id="{00000000-0008-0000-0700-000094480100}"/>
            </a:ext>
          </a:extLst>
        </xdr:cNvPr>
        <xdr:cNvSpPr>
          <a:spLocks noChangeShapeType="1"/>
        </xdr:cNvSpPr>
      </xdr:nvSpPr>
      <xdr:spPr bwMode="auto">
        <a:xfrm>
          <a:off x="7315200" y="4905375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485775</xdr:colOff>
      <xdr:row>33</xdr:row>
      <xdr:rowOff>0</xdr:rowOff>
    </xdr:from>
    <xdr:to>
      <xdr:col>29</xdr:col>
      <xdr:colOff>95250</xdr:colOff>
      <xdr:row>36</xdr:row>
      <xdr:rowOff>0</xdr:rowOff>
    </xdr:to>
    <xdr:sp macro="" textlink="">
      <xdr:nvSpPr>
        <xdr:cNvPr id="84117" name="Oval 292">
          <a:extLst>
            <a:ext uri="{FF2B5EF4-FFF2-40B4-BE49-F238E27FC236}">
              <a16:creationId xmlns:a16="http://schemas.microsoft.com/office/drawing/2014/main" id="{00000000-0008-0000-0700-000095480100}"/>
            </a:ext>
          </a:extLst>
        </xdr:cNvPr>
        <xdr:cNvSpPr>
          <a:spLocks noChangeArrowheads="1"/>
        </xdr:cNvSpPr>
      </xdr:nvSpPr>
      <xdr:spPr bwMode="auto">
        <a:xfrm>
          <a:off x="7800975" y="5934075"/>
          <a:ext cx="514350" cy="514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25</xdr:col>
      <xdr:colOff>457200</xdr:colOff>
      <xdr:row>28</xdr:row>
      <xdr:rowOff>123825</xdr:rowOff>
    </xdr:from>
    <xdr:to>
      <xdr:col>26</xdr:col>
      <xdr:colOff>476250</xdr:colOff>
      <xdr:row>29</xdr:row>
      <xdr:rowOff>38100</xdr:rowOff>
    </xdr:to>
    <xdr:sp macro="" textlink="">
      <xdr:nvSpPr>
        <xdr:cNvPr id="84118" name="Line 295">
          <a:extLst>
            <a:ext uri="{FF2B5EF4-FFF2-40B4-BE49-F238E27FC236}">
              <a16:creationId xmlns:a16="http://schemas.microsoft.com/office/drawing/2014/main" id="{00000000-0008-0000-0700-000096480100}"/>
            </a:ext>
          </a:extLst>
        </xdr:cNvPr>
        <xdr:cNvSpPr>
          <a:spLocks noChangeShapeType="1"/>
        </xdr:cNvSpPr>
      </xdr:nvSpPr>
      <xdr:spPr bwMode="auto">
        <a:xfrm flipH="1">
          <a:off x="7115175" y="5200650"/>
          <a:ext cx="67627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457200</xdr:colOff>
      <xdr:row>28</xdr:row>
      <xdr:rowOff>114300</xdr:rowOff>
    </xdr:from>
    <xdr:to>
      <xdr:col>26</xdr:col>
      <xdr:colOff>485775</xdr:colOff>
      <xdr:row>29</xdr:row>
      <xdr:rowOff>38100</xdr:rowOff>
    </xdr:to>
    <xdr:sp macro="" textlink="">
      <xdr:nvSpPr>
        <xdr:cNvPr id="84119" name="Line 296">
          <a:extLst>
            <a:ext uri="{FF2B5EF4-FFF2-40B4-BE49-F238E27FC236}">
              <a16:creationId xmlns:a16="http://schemas.microsoft.com/office/drawing/2014/main" id="{00000000-0008-0000-0700-000097480100}"/>
            </a:ext>
          </a:extLst>
        </xdr:cNvPr>
        <xdr:cNvSpPr>
          <a:spLocks noChangeShapeType="1"/>
        </xdr:cNvSpPr>
      </xdr:nvSpPr>
      <xdr:spPr bwMode="auto">
        <a:xfrm>
          <a:off x="7772400" y="5191125"/>
          <a:ext cx="285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485775</xdr:colOff>
      <xdr:row>28</xdr:row>
      <xdr:rowOff>123825</xdr:rowOff>
    </xdr:from>
    <xdr:to>
      <xdr:col>29</xdr:col>
      <xdr:colOff>9525</xdr:colOff>
      <xdr:row>29</xdr:row>
      <xdr:rowOff>38100</xdr:rowOff>
    </xdr:to>
    <xdr:sp macro="" textlink="">
      <xdr:nvSpPr>
        <xdr:cNvPr id="84120" name="Line 297">
          <a:extLst>
            <a:ext uri="{FF2B5EF4-FFF2-40B4-BE49-F238E27FC236}">
              <a16:creationId xmlns:a16="http://schemas.microsoft.com/office/drawing/2014/main" id="{00000000-0008-0000-0700-000098480100}"/>
            </a:ext>
          </a:extLst>
        </xdr:cNvPr>
        <xdr:cNvSpPr>
          <a:spLocks noChangeShapeType="1"/>
        </xdr:cNvSpPr>
      </xdr:nvSpPr>
      <xdr:spPr bwMode="auto">
        <a:xfrm flipV="1">
          <a:off x="7800975" y="5200650"/>
          <a:ext cx="42862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28</xdr:row>
      <xdr:rowOff>114300</xdr:rowOff>
    </xdr:from>
    <xdr:to>
      <xdr:col>29</xdr:col>
      <xdr:colOff>47625</xdr:colOff>
      <xdr:row>29</xdr:row>
      <xdr:rowOff>66675</xdr:rowOff>
    </xdr:to>
    <xdr:sp macro="" textlink="">
      <xdr:nvSpPr>
        <xdr:cNvPr id="84121" name="Line 298">
          <a:extLst>
            <a:ext uri="{FF2B5EF4-FFF2-40B4-BE49-F238E27FC236}">
              <a16:creationId xmlns:a16="http://schemas.microsoft.com/office/drawing/2014/main" id="{00000000-0008-0000-0700-000099480100}"/>
            </a:ext>
          </a:extLst>
        </xdr:cNvPr>
        <xdr:cNvSpPr>
          <a:spLocks noChangeShapeType="1"/>
        </xdr:cNvSpPr>
      </xdr:nvSpPr>
      <xdr:spPr bwMode="auto">
        <a:xfrm>
          <a:off x="8220075" y="5191125"/>
          <a:ext cx="47625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38100</xdr:colOff>
      <xdr:row>28</xdr:row>
      <xdr:rowOff>133350</xdr:rowOff>
    </xdr:from>
    <xdr:to>
      <xdr:col>32</xdr:col>
      <xdr:colOff>0</xdr:colOff>
      <xdr:row>29</xdr:row>
      <xdr:rowOff>47625</xdr:rowOff>
    </xdr:to>
    <xdr:sp macro="" textlink="">
      <xdr:nvSpPr>
        <xdr:cNvPr id="84122" name="Line 301">
          <a:extLst>
            <a:ext uri="{FF2B5EF4-FFF2-40B4-BE49-F238E27FC236}">
              <a16:creationId xmlns:a16="http://schemas.microsoft.com/office/drawing/2014/main" id="{00000000-0008-0000-0700-00009A480100}"/>
            </a:ext>
          </a:extLst>
        </xdr:cNvPr>
        <xdr:cNvSpPr>
          <a:spLocks noChangeShapeType="1"/>
        </xdr:cNvSpPr>
      </xdr:nvSpPr>
      <xdr:spPr bwMode="auto">
        <a:xfrm flipH="1">
          <a:off x="8258175" y="5210175"/>
          <a:ext cx="79057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476250</xdr:colOff>
      <xdr:row>29</xdr:row>
      <xdr:rowOff>9525</xdr:rowOff>
    </xdr:from>
    <xdr:to>
      <xdr:col>26</xdr:col>
      <xdr:colOff>428625</xdr:colOff>
      <xdr:row>29</xdr:row>
      <xdr:rowOff>95250</xdr:rowOff>
    </xdr:to>
    <xdr:sp macro="" textlink="">
      <xdr:nvSpPr>
        <xdr:cNvPr id="84123" name="Line 303">
          <a:extLst>
            <a:ext uri="{FF2B5EF4-FFF2-40B4-BE49-F238E27FC236}">
              <a16:creationId xmlns:a16="http://schemas.microsoft.com/office/drawing/2014/main" id="{00000000-0008-0000-0700-00009B480100}"/>
            </a:ext>
          </a:extLst>
        </xdr:cNvPr>
        <xdr:cNvSpPr>
          <a:spLocks noChangeShapeType="1"/>
        </xdr:cNvSpPr>
      </xdr:nvSpPr>
      <xdr:spPr bwMode="auto">
        <a:xfrm flipV="1">
          <a:off x="7134225" y="5257800"/>
          <a:ext cx="6096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457200</xdr:colOff>
      <xdr:row>29</xdr:row>
      <xdr:rowOff>9525</xdr:rowOff>
    </xdr:from>
    <xdr:to>
      <xdr:col>28</xdr:col>
      <xdr:colOff>104775</xdr:colOff>
      <xdr:row>29</xdr:row>
      <xdr:rowOff>104775</xdr:rowOff>
    </xdr:to>
    <xdr:sp macro="" textlink="">
      <xdr:nvSpPr>
        <xdr:cNvPr id="84124" name="Line 304">
          <a:extLst>
            <a:ext uri="{FF2B5EF4-FFF2-40B4-BE49-F238E27FC236}">
              <a16:creationId xmlns:a16="http://schemas.microsoft.com/office/drawing/2014/main" id="{00000000-0008-0000-0700-00009C480100}"/>
            </a:ext>
          </a:extLst>
        </xdr:cNvPr>
        <xdr:cNvSpPr>
          <a:spLocks noChangeShapeType="1"/>
        </xdr:cNvSpPr>
      </xdr:nvSpPr>
      <xdr:spPr bwMode="auto">
        <a:xfrm flipV="1">
          <a:off x="7772400" y="5257800"/>
          <a:ext cx="4286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29</xdr:row>
      <xdr:rowOff>19050</xdr:rowOff>
    </xdr:from>
    <xdr:to>
      <xdr:col>31</xdr:col>
      <xdr:colOff>266700</xdr:colOff>
      <xdr:row>29</xdr:row>
      <xdr:rowOff>104775</xdr:rowOff>
    </xdr:to>
    <xdr:sp macro="" textlink="">
      <xdr:nvSpPr>
        <xdr:cNvPr id="84125" name="Line 305">
          <a:extLst>
            <a:ext uri="{FF2B5EF4-FFF2-40B4-BE49-F238E27FC236}">
              <a16:creationId xmlns:a16="http://schemas.microsoft.com/office/drawing/2014/main" id="{00000000-0008-0000-0700-00009D480100}"/>
            </a:ext>
          </a:extLst>
        </xdr:cNvPr>
        <xdr:cNvSpPr>
          <a:spLocks noChangeShapeType="1"/>
        </xdr:cNvSpPr>
      </xdr:nvSpPr>
      <xdr:spPr bwMode="auto">
        <a:xfrm flipV="1">
          <a:off x="8229600" y="5267325"/>
          <a:ext cx="80962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419100</xdr:colOff>
      <xdr:row>29</xdr:row>
      <xdr:rowOff>9525</xdr:rowOff>
    </xdr:from>
    <xdr:to>
      <xdr:col>26</xdr:col>
      <xdr:colOff>457200</xdr:colOff>
      <xdr:row>29</xdr:row>
      <xdr:rowOff>104775</xdr:rowOff>
    </xdr:to>
    <xdr:sp macro="" textlink="">
      <xdr:nvSpPr>
        <xdr:cNvPr id="84126" name="Line 306">
          <a:extLst>
            <a:ext uri="{FF2B5EF4-FFF2-40B4-BE49-F238E27FC236}">
              <a16:creationId xmlns:a16="http://schemas.microsoft.com/office/drawing/2014/main" id="{00000000-0008-0000-0700-00009E480100}"/>
            </a:ext>
          </a:extLst>
        </xdr:cNvPr>
        <xdr:cNvSpPr>
          <a:spLocks noChangeShapeType="1"/>
        </xdr:cNvSpPr>
      </xdr:nvSpPr>
      <xdr:spPr bwMode="auto">
        <a:xfrm>
          <a:off x="7734300" y="5257800"/>
          <a:ext cx="3810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95250</xdr:colOff>
      <xdr:row>29</xdr:row>
      <xdr:rowOff>19050</xdr:rowOff>
    </xdr:from>
    <xdr:to>
      <xdr:col>29</xdr:col>
      <xdr:colOff>9525</xdr:colOff>
      <xdr:row>29</xdr:row>
      <xdr:rowOff>114300</xdr:rowOff>
    </xdr:to>
    <xdr:sp macro="" textlink="">
      <xdr:nvSpPr>
        <xdr:cNvPr id="84127" name="Line 307">
          <a:extLst>
            <a:ext uri="{FF2B5EF4-FFF2-40B4-BE49-F238E27FC236}">
              <a16:creationId xmlns:a16="http://schemas.microsoft.com/office/drawing/2014/main" id="{00000000-0008-0000-0700-00009F480100}"/>
            </a:ext>
          </a:extLst>
        </xdr:cNvPr>
        <xdr:cNvSpPr>
          <a:spLocks noChangeShapeType="1"/>
        </xdr:cNvSpPr>
      </xdr:nvSpPr>
      <xdr:spPr bwMode="auto">
        <a:xfrm>
          <a:off x="8191500" y="5267325"/>
          <a:ext cx="3810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29</xdr:row>
      <xdr:rowOff>47625</xdr:rowOff>
    </xdr:from>
    <xdr:to>
      <xdr:col>31</xdr:col>
      <xdr:colOff>0</xdr:colOff>
      <xdr:row>39</xdr:row>
      <xdr:rowOff>0</xdr:rowOff>
    </xdr:to>
    <xdr:sp macro="" textlink="">
      <xdr:nvSpPr>
        <xdr:cNvPr id="84128" name="Line 309">
          <a:extLst>
            <a:ext uri="{FF2B5EF4-FFF2-40B4-BE49-F238E27FC236}">
              <a16:creationId xmlns:a16="http://schemas.microsoft.com/office/drawing/2014/main" id="{00000000-0008-0000-0700-0000A0480100}"/>
            </a:ext>
          </a:extLst>
        </xdr:cNvPr>
        <xdr:cNvSpPr>
          <a:spLocks noChangeShapeType="1"/>
        </xdr:cNvSpPr>
      </xdr:nvSpPr>
      <xdr:spPr bwMode="auto">
        <a:xfrm flipH="1" flipV="1">
          <a:off x="8772525" y="5295900"/>
          <a:ext cx="0" cy="15811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219075</xdr:colOff>
      <xdr:row>28</xdr:row>
      <xdr:rowOff>0</xdr:rowOff>
    </xdr:from>
    <xdr:to>
      <xdr:col>35</xdr:col>
      <xdr:colOff>47625</xdr:colOff>
      <xdr:row>28</xdr:row>
      <xdr:rowOff>0</xdr:rowOff>
    </xdr:to>
    <xdr:sp macro="" textlink="">
      <xdr:nvSpPr>
        <xdr:cNvPr id="84129" name="Line 310">
          <a:extLst>
            <a:ext uri="{FF2B5EF4-FFF2-40B4-BE49-F238E27FC236}">
              <a16:creationId xmlns:a16="http://schemas.microsoft.com/office/drawing/2014/main" id="{00000000-0008-0000-0700-0000A1480100}"/>
            </a:ext>
          </a:extLst>
        </xdr:cNvPr>
        <xdr:cNvSpPr>
          <a:spLocks noChangeShapeType="1"/>
        </xdr:cNvSpPr>
      </xdr:nvSpPr>
      <xdr:spPr bwMode="auto">
        <a:xfrm>
          <a:off x="8991600" y="5076825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209550</xdr:colOff>
      <xdr:row>39</xdr:row>
      <xdr:rowOff>0</xdr:rowOff>
    </xdr:from>
    <xdr:to>
      <xdr:col>35</xdr:col>
      <xdr:colOff>57150</xdr:colOff>
      <xdr:row>39</xdr:row>
      <xdr:rowOff>0</xdr:rowOff>
    </xdr:to>
    <xdr:sp macro="" textlink="">
      <xdr:nvSpPr>
        <xdr:cNvPr id="84130" name="Line 311">
          <a:extLst>
            <a:ext uri="{FF2B5EF4-FFF2-40B4-BE49-F238E27FC236}">
              <a16:creationId xmlns:a16="http://schemas.microsoft.com/office/drawing/2014/main" id="{00000000-0008-0000-0700-0000A2480100}"/>
            </a:ext>
          </a:extLst>
        </xdr:cNvPr>
        <xdr:cNvSpPr>
          <a:spLocks noChangeShapeType="1"/>
        </xdr:cNvSpPr>
      </xdr:nvSpPr>
      <xdr:spPr bwMode="auto">
        <a:xfrm>
          <a:off x="8982075" y="687705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228600</xdr:colOff>
      <xdr:row>39</xdr:row>
      <xdr:rowOff>123825</xdr:rowOff>
    </xdr:from>
    <xdr:to>
      <xdr:col>35</xdr:col>
      <xdr:colOff>66675</xdr:colOff>
      <xdr:row>39</xdr:row>
      <xdr:rowOff>123825</xdr:rowOff>
    </xdr:to>
    <xdr:sp macro="" textlink="">
      <xdr:nvSpPr>
        <xdr:cNvPr id="84131" name="Line 312">
          <a:extLst>
            <a:ext uri="{FF2B5EF4-FFF2-40B4-BE49-F238E27FC236}">
              <a16:creationId xmlns:a16="http://schemas.microsoft.com/office/drawing/2014/main" id="{00000000-0008-0000-0700-0000A3480100}"/>
            </a:ext>
          </a:extLst>
        </xdr:cNvPr>
        <xdr:cNvSpPr>
          <a:spLocks noChangeShapeType="1"/>
        </xdr:cNvSpPr>
      </xdr:nvSpPr>
      <xdr:spPr bwMode="auto">
        <a:xfrm>
          <a:off x="9001125" y="700087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39</xdr:row>
      <xdr:rowOff>133350</xdr:rowOff>
    </xdr:from>
    <xdr:to>
      <xdr:col>35</xdr:col>
      <xdr:colOff>0</xdr:colOff>
      <xdr:row>40</xdr:row>
      <xdr:rowOff>133350</xdr:rowOff>
    </xdr:to>
    <xdr:sp macro="" textlink="">
      <xdr:nvSpPr>
        <xdr:cNvPr id="84132" name="Line 313">
          <a:extLst>
            <a:ext uri="{FF2B5EF4-FFF2-40B4-BE49-F238E27FC236}">
              <a16:creationId xmlns:a16="http://schemas.microsoft.com/office/drawing/2014/main" id="{00000000-0008-0000-0700-0000A4480100}"/>
            </a:ext>
          </a:extLst>
        </xdr:cNvPr>
        <xdr:cNvSpPr>
          <a:spLocks noChangeShapeType="1"/>
        </xdr:cNvSpPr>
      </xdr:nvSpPr>
      <xdr:spPr bwMode="auto">
        <a:xfrm>
          <a:off x="9534525" y="70104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28</xdr:row>
      <xdr:rowOff>0</xdr:rowOff>
    </xdr:from>
    <xdr:to>
      <xdr:col>35</xdr:col>
      <xdr:colOff>0</xdr:colOff>
      <xdr:row>39</xdr:row>
      <xdr:rowOff>0</xdr:rowOff>
    </xdr:to>
    <xdr:sp macro="" textlink="">
      <xdr:nvSpPr>
        <xdr:cNvPr id="84133" name="Line 314">
          <a:extLst>
            <a:ext uri="{FF2B5EF4-FFF2-40B4-BE49-F238E27FC236}">
              <a16:creationId xmlns:a16="http://schemas.microsoft.com/office/drawing/2014/main" id="{00000000-0008-0000-0700-0000A5480100}"/>
            </a:ext>
          </a:extLst>
        </xdr:cNvPr>
        <xdr:cNvSpPr>
          <a:spLocks noChangeShapeType="1"/>
        </xdr:cNvSpPr>
      </xdr:nvSpPr>
      <xdr:spPr bwMode="auto">
        <a:xfrm>
          <a:off x="9534525" y="5076825"/>
          <a:ext cx="0" cy="1800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419100</xdr:colOff>
      <xdr:row>38</xdr:row>
      <xdr:rowOff>38100</xdr:rowOff>
    </xdr:from>
    <xdr:to>
      <xdr:col>26</xdr:col>
      <xdr:colOff>495300</xdr:colOff>
      <xdr:row>38</xdr:row>
      <xdr:rowOff>123825</xdr:rowOff>
    </xdr:to>
    <xdr:sp macro="" textlink="">
      <xdr:nvSpPr>
        <xdr:cNvPr id="84134" name="Oval 315">
          <a:extLst>
            <a:ext uri="{FF2B5EF4-FFF2-40B4-BE49-F238E27FC236}">
              <a16:creationId xmlns:a16="http://schemas.microsoft.com/office/drawing/2014/main" id="{00000000-0008-0000-0700-0000A6480100}"/>
            </a:ext>
          </a:extLst>
        </xdr:cNvPr>
        <xdr:cNvSpPr>
          <a:spLocks noChangeArrowheads="1"/>
        </xdr:cNvSpPr>
      </xdr:nvSpPr>
      <xdr:spPr bwMode="auto">
        <a:xfrm>
          <a:off x="773430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38</xdr:row>
      <xdr:rowOff>38100</xdr:rowOff>
    </xdr:from>
    <xdr:to>
      <xdr:col>26</xdr:col>
      <xdr:colOff>581025</xdr:colOff>
      <xdr:row>38</xdr:row>
      <xdr:rowOff>123825</xdr:rowOff>
    </xdr:to>
    <xdr:sp macro="" textlink="">
      <xdr:nvSpPr>
        <xdr:cNvPr id="84135" name="Oval 316">
          <a:extLst>
            <a:ext uri="{FF2B5EF4-FFF2-40B4-BE49-F238E27FC236}">
              <a16:creationId xmlns:a16="http://schemas.microsoft.com/office/drawing/2014/main" id="{00000000-0008-0000-0700-0000A7480100}"/>
            </a:ext>
          </a:extLst>
        </xdr:cNvPr>
        <xdr:cNvSpPr>
          <a:spLocks noChangeArrowheads="1"/>
        </xdr:cNvSpPr>
      </xdr:nvSpPr>
      <xdr:spPr bwMode="auto">
        <a:xfrm>
          <a:off x="782002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38</xdr:row>
      <xdr:rowOff>38100</xdr:rowOff>
    </xdr:from>
    <xdr:to>
      <xdr:col>26</xdr:col>
      <xdr:colOff>247650</xdr:colOff>
      <xdr:row>38</xdr:row>
      <xdr:rowOff>123825</xdr:rowOff>
    </xdr:to>
    <xdr:sp macro="" textlink="">
      <xdr:nvSpPr>
        <xdr:cNvPr id="84136" name="Oval 317">
          <a:extLst>
            <a:ext uri="{FF2B5EF4-FFF2-40B4-BE49-F238E27FC236}">
              <a16:creationId xmlns:a16="http://schemas.microsoft.com/office/drawing/2014/main" id="{00000000-0008-0000-0700-0000A8480100}"/>
            </a:ext>
          </a:extLst>
        </xdr:cNvPr>
        <xdr:cNvSpPr>
          <a:spLocks noChangeArrowheads="1"/>
        </xdr:cNvSpPr>
      </xdr:nvSpPr>
      <xdr:spPr bwMode="auto">
        <a:xfrm>
          <a:off x="74866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38</xdr:row>
      <xdr:rowOff>38100</xdr:rowOff>
    </xdr:from>
    <xdr:to>
      <xdr:col>26</xdr:col>
      <xdr:colOff>161925</xdr:colOff>
      <xdr:row>38</xdr:row>
      <xdr:rowOff>123825</xdr:rowOff>
    </xdr:to>
    <xdr:sp macro="" textlink="">
      <xdr:nvSpPr>
        <xdr:cNvPr id="84137" name="Oval 318">
          <a:extLst>
            <a:ext uri="{FF2B5EF4-FFF2-40B4-BE49-F238E27FC236}">
              <a16:creationId xmlns:a16="http://schemas.microsoft.com/office/drawing/2014/main" id="{00000000-0008-0000-0700-0000A9480100}"/>
            </a:ext>
          </a:extLst>
        </xdr:cNvPr>
        <xdr:cNvSpPr>
          <a:spLocks noChangeArrowheads="1"/>
        </xdr:cNvSpPr>
      </xdr:nvSpPr>
      <xdr:spPr bwMode="auto">
        <a:xfrm>
          <a:off x="740092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9525</xdr:colOff>
      <xdr:row>38</xdr:row>
      <xdr:rowOff>38100</xdr:rowOff>
    </xdr:from>
    <xdr:to>
      <xdr:col>26</xdr:col>
      <xdr:colOff>85725</xdr:colOff>
      <xdr:row>38</xdr:row>
      <xdr:rowOff>123825</xdr:rowOff>
    </xdr:to>
    <xdr:sp macro="" textlink="">
      <xdr:nvSpPr>
        <xdr:cNvPr id="84138" name="Oval 319">
          <a:extLst>
            <a:ext uri="{FF2B5EF4-FFF2-40B4-BE49-F238E27FC236}">
              <a16:creationId xmlns:a16="http://schemas.microsoft.com/office/drawing/2014/main" id="{00000000-0008-0000-0700-0000AA480100}"/>
            </a:ext>
          </a:extLst>
        </xdr:cNvPr>
        <xdr:cNvSpPr>
          <a:spLocks noChangeArrowheads="1"/>
        </xdr:cNvSpPr>
      </xdr:nvSpPr>
      <xdr:spPr bwMode="auto">
        <a:xfrm>
          <a:off x="732472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257175</xdr:colOff>
      <xdr:row>38</xdr:row>
      <xdr:rowOff>38100</xdr:rowOff>
    </xdr:from>
    <xdr:to>
      <xdr:col>26</xdr:col>
      <xdr:colOff>333375</xdr:colOff>
      <xdr:row>38</xdr:row>
      <xdr:rowOff>123825</xdr:rowOff>
    </xdr:to>
    <xdr:sp macro="" textlink="">
      <xdr:nvSpPr>
        <xdr:cNvPr id="84139" name="Oval 320">
          <a:extLst>
            <a:ext uri="{FF2B5EF4-FFF2-40B4-BE49-F238E27FC236}">
              <a16:creationId xmlns:a16="http://schemas.microsoft.com/office/drawing/2014/main" id="{00000000-0008-0000-0700-0000AB480100}"/>
            </a:ext>
          </a:extLst>
        </xdr:cNvPr>
        <xdr:cNvSpPr>
          <a:spLocks noChangeArrowheads="1"/>
        </xdr:cNvSpPr>
      </xdr:nvSpPr>
      <xdr:spPr bwMode="auto">
        <a:xfrm>
          <a:off x="75723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38</xdr:row>
      <xdr:rowOff>38100</xdr:rowOff>
    </xdr:from>
    <xdr:to>
      <xdr:col>26</xdr:col>
      <xdr:colOff>419100</xdr:colOff>
      <xdr:row>38</xdr:row>
      <xdr:rowOff>123825</xdr:rowOff>
    </xdr:to>
    <xdr:sp macro="" textlink="">
      <xdr:nvSpPr>
        <xdr:cNvPr id="84140" name="Oval 321">
          <a:extLst>
            <a:ext uri="{FF2B5EF4-FFF2-40B4-BE49-F238E27FC236}">
              <a16:creationId xmlns:a16="http://schemas.microsoft.com/office/drawing/2014/main" id="{00000000-0008-0000-0700-0000AC480100}"/>
            </a:ext>
          </a:extLst>
        </xdr:cNvPr>
        <xdr:cNvSpPr>
          <a:spLocks noChangeArrowheads="1"/>
        </xdr:cNvSpPr>
      </xdr:nvSpPr>
      <xdr:spPr bwMode="auto">
        <a:xfrm>
          <a:off x="765810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190500</xdr:colOff>
      <xdr:row>38</xdr:row>
      <xdr:rowOff>38100</xdr:rowOff>
    </xdr:from>
    <xdr:to>
      <xdr:col>30</xdr:col>
      <xdr:colOff>266700</xdr:colOff>
      <xdr:row>38</xdr:row>
      <xdr:rowOff>123825</xdr:rowOff>
    </xdr:to>
    <xdr:sp macro="" textlink="">
      <xdr:nvSpPr>
        <xdr:cNvPr id="84141" name="Oval 322">
          <a:extLst>
            <a:ext uri="{FF2B5EF4-FFF2-40B4-BE49-F238E27FC236}">
              <a16:creationId xmlns:a16="http://schemas.microsoft.com/office/drawing/2014/main" id="{00000000-0008-0000-0700-0000AD480100}"/>
            </a:ext>
          </a:extLst>
        </xdr:cNvPr>
        <xdr:cNvSpPr>
          <a:spLocks noChangeArrowheads="1"/>
        </xdr:cNvSpPr>
      </xdr:nvSpPr>
      <xdr:spPr bwMode="auto">
        <a:xfrm>
          <a:off x="868680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104775</xdr:colOff>
      <xdr:row>38</xdr:row>
      <xdr:rowOff>38100</xdr:rowOff>
    </xdr:from>
    <xdr:to>
      <xdr:col>30</xdr:col>
      <xdr:colOff>180975</xdr:colOff>
      <xdr:row>38</xdr:row>
      <xdr:rowOff>123825</xdr:rowOff>
    </xdr:to>
    <xdr:sp macro="" textlink="">
      <xdr:nvSpPr>
        <xdr:cNvPr id="84142" name="Oval 323">
          <a:extLst>
            <a:ext uri="{FF2B5EF4-FFF2-40B4-BE49-F238E27FC236}">
              <a16:creationId xmlns:a16="http://schemas.microsoft.com/office/drawing/2014/main" id="{00000000-0008-0000-0700-0000AE480100}"/>
            </a:ext>
          </a:extLst>
        </xdr:cNvPr>
        <xdr:cNvSpPr>
          <a:spLocks noChangeArrowheads="1"/>
        </xdr:cNvSpPr>
      </xdr:nvSpPr>
      <xdr:spPr bwMode="auto">
        <a:xfrm>
          <a:off x="86010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28575</xdr:colOff>
      <xdr:row>38</xdr:row>
      <xdr:rowOff>38100</xdr:rowOff>
    </xdr:from>
    <xdr:to>
      <xdr:col>30</xdr:col>
      <xdr:colOff>104775</xdr:colOff>
      <xdr:row>38</xdr:row>
      <xdr:rowOff>123825</xdr:rowOff>
    </xdr:to>
    <xdr:sp macro="" textlink="">
      <xdr:nvSpPr>
        <xdr:cNvPr id="84143" name="Oval 324">
          <a:extLst>
            <a:ext uri="{FF2B5EF4-FFF2-40B4-BE49-F238E27FC236}">
              <a16:creationId xmlns:a16="http://schemas.microsoft.com/office/drawing/2014/main" id="{00000000-0008-0000-0700-0000AF480100}"/>
            </a:ext>
          </a:extLst>
        </xdr:cNvPr>
        <xdr:cNvSpPr>
          <a:spLocks noChangeArrowheads="1"/>
        </xdr:cNvSpPr>
      </xdr:nvSpPr>
      <xdr:spPr bwMode="auto">
        <a:xfrm>
          <a:off x="85248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66675</xdr:colOff>
      <xdr:row>38</xdr:row>
      <xdr:rowOff>38100</xdr:rowOff>
    </xdr:from>
    <xdr:to>
      <xdr:col>29</xdr:col>
      <xdr:colOff>142875</xdr:colOff>
      <xdr:row>38</xdr:row>
      <xdr:rowOff>123825</xdr:rowOff>
    </xdr:to>
    <xdr:sp macro="" textlink="">
      <xdr:nvSpPr>
        <xdr:cNvPr id="84144" name="Oval 325">
          <a:extLst>
            <a:ext uri="{FF2B5EF4-FFF2-40B4-BE49-F238E27FC236}">
              <a16:creationId xmlns:a16="http://schemas.microsoft.com/office/drawing/2014/main" id="{00000000-0008-0000-0700-0000B0480100}"/>
            </a:ext>
          </a:extLst>
        </xdr:cNvPr>
        <xdr:cNvSpPr>
          <a:spLocks noChangeArrowheads="1"/>
        </xdr:cNvSpPr>
      </xdr:nvSpPr>
      <xdr:spPr bwMode="auto">
        <a:xfrm>
          <a:off x="82867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19050</xdr:colOff>
      <xdr:row>38</xdr:row>
      <xdr:rowOff>38100</xdr:rowOff>
    </xdr:from>
    <xdr:to>
      <xdr:col>27</xdr:col>
      <xdr:colOff>95250</xdr:colOff>
      <xdr:row>38</xdr:row>
      <xdr:rowOff>123825</xdr:rowOff>
    </xdr:to>
    <xdr:sp macro="" textlink="">
      <xdr:nvSpPr>
        <xdr:cNvPr id="84145" name="Oval 326">
          <a:extLst>
            <a:ext uri="{FF2B5EF4-FFF2-40B4-BE49-F238E27FC236}">
              <a16:creationId xmlns:a16="http://schemas.microsoft.com/office/drawing/2014/main" id="{00000000-0008-0000-0700-0000B1480100}"/>
            </a:ext>
          </a:extLst>
        </xdr:cNvPr>
        <xdr:cNvSpPr>
          <a:spLocks noChangeArrowheads="1"/>
        </xdr:cNvSpPr>
      </xdr:nvSpPr>
      <xdr:spPr bwMode="auto">
        <a:xfrm>
          <a:off x="79914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590550</xdr:colOff>
      <xdr:row>38</xdr:row>
      <xdr:rowOff>38100</xdr:rowOff>
    </xdr:from>
    <xdr:to>
      <xdr:col>27</xdr:col>
      <xdr:colOff>9525</xdr:colOff>
      <xdr:row>38</xdr:row>
      <xdr:rowOff>123825</xdr:rowOff>
    </xdr:to>
    <xdr:sp macro="" textlink="">
      <xdr:nvSpPr>
        <xdr:cNvPr id="84146" name="Oval 327">
          <a:extLst>
            <a:ext uri="{FF2B5EF4-FFF2-40B4-BE49-F238E27FC236}">
              <a16:creationId xmlns:a16="http://schemas.microsoft.com/office/drawing/2014/main" id="{00000000-0008-0000-0700-0000B2480100}"/>
            </a:ext>
          </a:extLst>
        </xdr:cNvPr>
        <xdr:cNvSpPr>
          <a:spLocks noChangeArrowheads="1"/>
        </xdr:cNvSpPr>
      </xdr:nvSpPr>
      <xdr:spPr bwMode="auto">
        <a:xfrm>
          <a:off x="79057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133350</xdr:colOff>
      <xdr:row>38</xdr:row>
      <xdr:rowOff>38100</xdr:rowOff>
    </xdr:from>
    <xdr:to>
      <xdr:col>29</xdr:col>
      <xdr:colOff>209550</xdr:colOff>
      <xdr:row>38</xdr:row>
      <xdr:rowOff>123825</xdr:rowOff>
    </xdr:to>
    <xdr:sp macro="" textlink="">
      <xdr:nvSpPr>
        <xdr:cNvPr id="84147" name="Oval 328">
          <a:extLst>
            <a:ext uri="{FF2B5EF4-FFF2-40B4-BE49-F238E27FC236}">
              <a16:creationId xmlns:a16="http://schemas.microsoft.com/office/drawing/2014/main" id="{00000000-0008-0000-0700-0000B3480100}"/>
            </a:ext>
          </a:extLst>
        </xdr:cNvPr>
        <xdr:cNvSpPr>
          <a:spLocks noChangeArrowheads="1"/>
        </xdr:cNvSpPr>
      </xdr:nvSpPr>
      <xdr:spPr bwMode="auto">
        <a:xfrm>
          <a:off x="835342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219075</xdr:colOff>
      <xdr:row>38</xdr:row>
      <xdr:rowOff>38100</xdr:rowOff>
    </xdr:from>
    <xdr:to>
      <xdr:col>30</xdr:col>
      <xdr:colOff>19050</xdr:colOff>
      <xdr:row>38</xdr:row>
      <xdr:rowOff>123825</xdr:rowOff>
    </xdr:to>
    <xdr:sp macro="" textlink="">
      <xdr:nvSpPr>
        <xdr:cNvPr id="84148" name="Oval 329">
          <a:extLst>
            <a:ext uri="{FF2B5EF4-FFF2-40B4-BE49-F238E27FC236}">
              <a16:creationId xmlns:a16="http://schemas.microsoft.com/office/drawing/2014/main" id="{00000000-0008-0000-0700-0000B4480100}"/>
            </a:ext>
          </a:extLst>
        </xdr:cNvPr>
        <xdr:cNvSpPr>
          <a:spLocks noChangeArrowheads="1"/>
        </xdr:cNvSpPr>
      </xdr:nvSpPr>
      <xdr:spPr bwMode="auto">
        <a:xfrm>
          <a:off x="84391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38</xdr:row>
      <xdr:rowOff>38100</xdr:rowOff>
    </xdr:from>
    <xdr:to>
      <xdr:col>29</xdr:col>
      <xdr:colOff>0</xdr:colOff>
      <xdr:row>38</xdr:row>
      <xdr:rowOff>123825</xdr:rowOff>
    </xdr:to>
    <xdr:sp macro="" textlink="">
      <xdr:nvSpPr>
        <xdr:cNvPr id="84149" name="Oval 330">
          <a:extLst>
            <a:ext uri="{FF2B5EF4-FFF2-40B4-BE49-F238E27FC236}">
              <a16:creationId xmlns:a16="http://schemas.microsoft.com/office/drawing/2014/main" id="{00000000-0008-0000-0700-0000B5480100}"/>
            </a:ext>
          </a:extLst>
        </xdr:cNvPr>
        <xdr:cNvSpPr>
          <a:spLocks noChangeArrowheads="1"/>
        </xdr:cNvSpPr>
      </xdr:nvSpPr>
      <xdr:spPr bwMode="auto">
        <a:xfrm>
          <a:off x="81438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95250</xdr:colOff>
      <xdr:row>38</xdr:row>
      <xdr:rowOff>38100</xdr:rowOff>
    </xdr:from>
    <xdr:to>
      <xdr:col>28</xdr:col>
      <xdr:colOff>47625</xdr:colOff>
      <xdr:row>38</xdr:row>
      <xdr:rowOff>123825</xdr:rowOff>
    </xdr:to>
    <xdr:sp macro="" textlink="">
      <xdr:nvSpPr>
        <xdr:cNvPr id="84150" name="Oval 331">
          <a:extLst>
            <a:ext uri="{FF2B5EF4-FFF2-40B4-BE49-F238E27FC236}">
              <a16:creationId xmlns:a16="http://schemas.microsoft.com/office/drawing/2014/main" id="{00000000-0008-0000-0700-0000B6480100}"/>
            </a:ext>
          </a:extLst>
        </xdr:cNvPr>
        <xdr:cNvSpPr>
          <a:spLocks noChangeArrowheads="1"/>
        </xdr:cNvSpPr>
      </xdr:nvSpPr>
      <xdr:spPr bwMode="auto">
        <a:xfrm>
          <a:off x="80676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114300</xdr:colOff>
      <xdr:row>38</xdr:row>
      <xdr:rowOff>38100</xdr:rowOff>
    </xdr:from>
    <xdr:to>
      <xdr:col>29</xdr:col>
      <xdr:colOff>66675</xdr:colOff>
      <xdr:row>38</xdr:row>
      <xdr:rowOff>123825</xdr:rowOff>
    </xdr:to>
    <xdr:sp macro="" textlink="">
      <xdr:nvSpPr>
        <xdr:cNvPr id="84151" name="Oval 332">
          <a:extLst>
            <a:ext uri="{FF2B5EF4-FFF2-40B4-BE49-F238E27FC236}">
              <a16:creationId xmlns:a16="http://schemas.microsoft.com/office/drawing/2014/main" id="{00000000-0008-0000-0700-0000B7480100}"/>
            </a:ext>
          </a:extLst>
        </xdr:cNvPr>
        <xdr:cNvSpPr>
          <a:spLocks noChangeArrowheads="1"/>
        </xdr:cNvSpPr>
      </xdr:nvSpPr>
      <xdr:spPr bwMode="auto">
        <a:xfrm>
          <a:off x="82105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37</xdr:row>
      <xdr:rowOff>47625</xdr:rowOff>
    </xdr:from>
    <xdr:to>
      <xdr:col>27</xdr:col>
      <xdr:colOff>85725</xdr:colOff>
      <xdr:row>38</xdr:row>
      <xdr:rowOff>38100</xdr:rowOff>
    </xdr:to>
    <xdr:sp macro="" textlink="">
      <xdr:nvSpPr>
        <xdr:cNvPr id="84152" name="Oval 333">
          <a:extLst>
            <a:ext uri="{FF2B5EF4-FFF2-40B4-BE49-F238E27FC236}">
              <a16:creationId xmlns:a16="http://schemas.microsoft.com/office/drawing/2014/main" id="{00000000-0008-0000-0700-0000B8480100}"/>
            </a:ext>
          </a:extLst>
        </xdr:cNvPr>
        <xdr:cNvSpPr>
          <a:spLocks noChangeArrowheads="1"/>
        </xdr:cNvSpPr>
      </xdr:nvSpPr>
      <xdr:spPr bwMode="auto">
        <a:xfrm>
          <a:off x="795337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66675</xdr:colOff>
      <xdr:row>37</xdr:row>
      <xdr:rowOff>57150</xdr:rowOff>
    </xdr:from>
    <xdr:to>
      <xdr:col>29</xdr:col>
      <xdr:colOff>47625</xdr:colOff>
      <xdr:row>38</xdr:row>
      <xdr:rowOff>47625</xdr:rowOff>
    </xdr:to>
    <xdr:sp macro="" textlink="">
      <xdr:nvSpPr>
        <xdr:cNvPr id="84153" name="Oval 334">
          <a:extLst>
            <a:ext uri="{FF2B5EF4-FFF2-40B4-BE49-F238E27FC236}">
              <a16:creationId xmlns:a16="http://schemas.microsoft.com/office/drawing/2014/main" id="{00000000-0008-0000-0700-0000B9480100}"/>
            </a:ext>
          </a:extLst>
        </xdr:cNvPr>
        <xdr:cNvSpPr>
          <a:spLocks noChangeArrowheads="1"/>
        </xdr:cNvSpPr>
      </xdr:nvSpPr>
      <xdr:spPr bwMode="auto">
        <a:xfrm>
          <a:off x="8162925" y="6677025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37</xdr:row>
      <xdr:rowOff>47625</xdr:rowOff>
    </xdr:from>
    <xdr:to>
      <xdr:col>28</xdr:col>
      <xdr:colOff>66675</xdr:colOff>
      <xdr:row>38</xdr:row>
      <xdr:rowOff>38100</xdr:rowOff>
    </xdr:to>
    <xdr:sp macro="" textlink="">
      <xdr:nvSpPr>
        <xdr:cNvPr id="84154" name="Oval 335">
          <a:extLst>
            <a:ext uri="{FF2B5EF4-FFF2-40B4-BE49-F238E27FC236}">
              <a16:creationId xmlns:a16="http://schemas.microsoft.com/office/drawing/2014/main" id="{00000000-0008-0000-0700-0000BA480100}"/>
            </a:ext>
          </a:extLst>
        </xdr:cNvPr>
        <xdr:cNvSpPr>
          <a:spLocks noChangeArrowheads="1"/>
        </xdr:cNvSpPr>
      </xdr:nvSpPr>
      <xdr:spPr bwMode="auto">
        <a:xfrm>
          <a:off x="8058150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533400</xdr:colOff>
      <xdr:row>37</xdr:row>
      <xdr:rowOff>47625</xdr:rowOff>
    </xdr:from>
    <xdr:to>
      <xdr:col>26</xdr:col>
      <xdr:colOff>638175</xdr:colOff>
      <xdr:row>38</xdr:row>
      <xdr:rowOff>38100</xdr:rowOff>
    </xdr:to>
    <xdr:sp macro="" textlink="">
      <xdr:nvSpPr>
        <xdr:cNvPr id="84155" name="Oval 336">
          <a:extLst>
            <a:ext uri="{FF2B5EF4-FFF2-40B4-BE49-F238E27FC236}">
              <a16:creationId xmlns:a16="http://schemas.microsoft.com/office/drawing/2014/main" id="{00000000-0008-0000-0700-0000BB480100}"/>
            </a:ext>
          </a:extLst>
        </xdr:cNvPr>
        <xdr:cNvSpPr>
          <a:spLocks noChangeArrowheads="1"/>
        </xdr:cNvSpPr>
      </xdr:nvSpPr>
      <xdr:spPr bwMode="auto">
        <a:xfrm>
          <a:off x="7848600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9525</xdr:colOff>
      <xdr:row>37</xdr:row>
      <xdr:rowOff>57150</xdr:rowOff>
    </xdr:from>
    <xdr:to>
      <xdr:col>26</xdr:col>
      <xdr:colOff>114300</xdr:colOff>
      <xdr:row>38</xdr:row>
      <xdr:rowOff>47625</xdr:rowOff>
    </xdr:to>
    <xdr:sp macro="" textlink="">
      <xdr:nvSpPr>
        <xdr:cNvPr id="84156" name="Oval 337">
          <a:extLst>
            <a:ext uri="{FF2B5EF4-FFF2-40B4-BE49-F238E27FC236}">
              <a16:creationId xmlns:a16="http://schemas.microsoft.com/office/drawing/2014/main" id="{00000000-0008-0000-0700-0000BC480100}"/>
            </a:ext>
          </a:extLst>
        </xdr:cNvPr>
        <xdr:cNvSpPr>
          <a:spLocks noChangeArrowheads="1"/>
        </xdr:cNvSpPr>
      </xdr:nvSpPr>
      <xdr:spPr bwMode="auto">
        <a:xfrm>
          <a:off x="7324725" y="6677025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161925</xdr:colOff>
      <xdr:row>37</xdr:row>
      <xdr:rowOff>47625</xdr:rowOff>
    </xdr:from>
    <xdr:to>
      <xdr:col>30</xdr:col>
      <xdr:colOff>266700</xdr:colOff>
      <xdr:row>38</xdr:row>
      <xdr:rowOff>38100</xdr:rowOff>
    </xdr:to>
    <xdr:sp macro="" textlink="">
      <xdr:nvSpPr>
        <xdr:cNvPr id="84157" name="Oval 338">
          <a:extLst>
            <a:ext uri="{FF2B5EF4-FFF2-40B4-BE49-F238E27FC236}">
              <a16:creationId xmlns:a16="http://schemas.microsoft.com/office/drawing/2014/main" id="{00000000-0008-0000-0700-0000BD480100}"/>
            </a:ext>
          </a:extLst>
        </xdr:cNvPr>
        <xdr:cNvSpPr>
          <a:spLocks noChangeArrowheads="1"/>
        </xdr:cNvSpPr>
      </xdr:nvSpPr>
      <xdr:spPr bwMode="auto">
        <a:xfrm>
          <a:off x="865822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209550</xdr:colOff>
      <xdr:row>37</xdr:row>
      <xdr:rowOff>57150</xdr:rowOff>
    </xdr:from>
    <xdr:to>
      <xdr:col>26</xdr:col>
      <xdr:colOff>314325</xdr:colOff>
      <xdr:row>38</xdr:row>
      <xdr:rowOff>47625</xdr:rowOff>
    </xdr:to>
    <xdr:sp macro="" textlink="">
      <xdr:nvSpPr>
        <xdr:cNvPr id="84158" name="Oval 339">
          <a:extLst>
            <a:ext uri="{FF2B5EF4-FFF2-40B4-BE49-F238E27FC236}">
              <a16:creationId xmlns:a16="http://schemas.microsoft.com/office/drawing/2014/main" id="{00000000-0008-0000-0700-0000BE480100}"/>
            </a:ext>
          </a:extLst>
        </xdr:cNvPr>
        <xdr:cNvSpPr>
          <a:spLocks noChangeArrowheads="1"/>
        </xdr:cNvSpPr>
      </xdr:nvSpPr>
      <xdr:spPr bwMode="auto">
        <a:xfrm>
          <a:off x="7524750" y="6677025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228600</xdr:colOff>
      <xdr:row>37</xdr:row>
      <xdr:rowOff>47625</xdr:rowOff>
    </xdr:from>
    <xdr:to>
      <xdr:col>30</xdr:col>
      <xdr:colOff>57150</xdr:colOff>
      <xdr:row>38</xdr:row>
      <xdr:rowOff>38100</xdr:rowOff>
    </xdr:to>
    <xdr:sp macro="" textlink="">
      <xdr:nvSpPr>
        <xdr:cNvPr id="84159" name="Oval 340">
          <a:extLst>
            <a:ext uri="{FF2B5EF4-FFF2-40B4-BE49-F238E27FC236}">
              <a16:creationId xmlns:a16="http://schemas.microsoft.com/office/drawing/2014/main" id="{00000000-0008-0000-0700-0000BF480100}"/>
            </a:ext>
          </a:extLst>
        </xdr:cNvPr>
        <xdr:cNvSpPr>
          <a:spLocks noChangeArrowheads="1"/>
        </xdr:cNvSpPr>
      </xdr:nvSpPr>
      <xdr:spPr bwMode="auto">
        <a:xfrm>
          <a:off x="844867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314325</xdr:colOff>
      <xdr:row>37</xdr:row>
      <xdr:rowOff>47625</xdr:rowOff>
    </xdr:from>
    <xdr:to>
      <xdr:col>26</xdr:col>
      <xdr:colOff>419100</xdr:colOff>
      <xdr:row>38</xdr:row>
      <xdr:rowOff>38100</xdr:rowOff>
    </xdr:to>
    <xdr:sp macro="" textlink="">
      <xdr:nvSpPr>
        <xdr:cNvPr id="84160" name="Oval 341">
          <a:extLst>
            <a:ext uri="{FF2B5EF4-FFF2-40B4-BE49-F238E27FC236}">
              <a16:creationId xmlns:a16="http://schemas.microsoft.com/office/drawing/2014/main" id="{00000000-0008-0000-0700-0000C0480100}"/>
            </a:ext>
          </a:extLst>
        </xdr:cNvPr>
        <xdr:cNvSpPr>
          <a:spLocks noChangeArrowheads="1"/>
        </xdr:cNvSpPr>
      </xdr:nvSpPr>
      <xdr:spPr bwMode="auto">
        <a:xfrm>
          <a:off x="762952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57150</xdr:colOff>
      <xdr:row>37</xdr:row>
      <xdr:rowOff>47625</xdr:rowOff>
    </xdr:from>
    <xdr:to>
      <xdr:col>30</xdr:col>
      <xdr:colOff>161925</xdr:colOff>
      <xdr:row>38</xdr:row>
      <xdr:rowOff>38100</xdr:rowOff>
    </xdr:to>
    <xdr:sp macro="" textlink="">
      <xdr:nvSpPr>
        <xdr:cNvPr id="84161" name="Oval 342">
          <a:extLst>
            <a:ext uri="{FF2B5EF4-FFF2-40B4-BE49-F238E27FC236}">
              <a16:creationId xmlns:a16="http://schemas.microsoft.com/office/drawing/2014/main" id="{00000000-0008-0000-0700-0000C1480100}"/>
            </a:ext>
          </a:extLst>
        </xdr:cNvPr>
        <xdr:cNvSpPr>
          <a:spLocks noChangeArrowheads="1"/>
        </xdr:cNvSpPr>
      </xdr:nvSpPr>
      <xdr:spPr bwMode="auto">
        <a:xfrm>
          <a:off x="8553450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37</xdr:row>
      <xdr:rowOff>47625</xdr:rowOff>
    </xdr:from>
    <xdr:to>
      <xdr:col>26</xdr:col>
      <xdr:colOff>219075</xdr:colOff>
      <xdr:row>38</xdr:row>
      <xdr:rowOff>38100</xdr:rowOff>
    </xdr:to>
    <xdr:sp macro="" textlink="">
      <xdr:nvSpPr>
        <xdr:cNvPr id="84162" name="Oval 343">
          <a:extLst>
            <a:ext uri="{FF2B5EF4-FFF2-40B4-BE49-F238E27FC236}">
              <a16:creationId xmlns:a16="http://schemas.microsoft.com/office/drawing/2014/main" id="{00000000-0008-0000-0700-0000C2480100}"/>
            </a:ext>
          </a:extLst>
        </xdr:cNvPr>
        <xdr:cNvSpPr>
          <a:spLocks noChangeArrowheads="1"/>
        </xdr:cNvSpPr>
      </xdr:nvSpPr>
      <xdr:spPr bwMode="auto">
        <a:xfrm>
          <a:off x="7429500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37</xdr:row>
      <xdr:rowOff>47625</xdr:rowOff>
    </xdr:from>
    <xdr:to>
      <xdr:col>26</xdr:col>
      <xdr:colOff>533400</xdr:colOff>
      <xdr:row>38</xdr:row>
      <xdr:rowOff>38100</xdr:rowOff>
    </xdr:to>
    <xdr:sp macro="" textlink="">
      <xdr:nvSpPr>
        <xdr:cNvPr id="84163" name="Oval 344">
          <a:extLst>
            <a:ext uri="{FF2B5EF4-FFF2-40B4-BE49-F238E27FC236}">
              <a16:creationId xmlns:a16="http://schemas.microsoft.com/office/drawing/2014/main" id="{00000000-0008-0000-0700-0000C3480100}"/>
            </a:ext>
          </a:extLst>
        </xdr:cNvPr>
        <xdr:cNvSpPr>
          <a:spLocks noChangeArrowheads="1"/>
        </xdr:cNvSpPr>
      </xdr:nvSpPr>
      <xdr:spPr bwMode="auto">
        <a:xfrm>
          <a:off x="774382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37</xdr:row>
      <xdr:rowOff>57150</xdr:rowOff>
    </xdr:from>
    <xdr:to>
      <xdr:col>29</xdr:col>
      <xdr:colOff>152400</xdr:colOff>
      <xdr:row>38</xdr:row>
      <xdr:rowOff>47625</xdr:rowOff>
    </xdr:to>
    <xdr:sp macro="" textlink="">
      <xdr:nvSpPr>
        <xdr:cNvPr id="84164" name="Oval 345">
          <a:extLst>
            <a:ext uri="{FF2B5EF4-FFF2-40B4-BE49-F238E27FC236}">
              <a16:creationId xmlns:a16="http://schemas.microsoft.com/office/drawing/2014/main" id="{00000000-0008-0000-0700-0000C4480100}"/>
            </a:ext>
          </a:extLst>
        </xdr:cNvPr>
        <xdr:cNvSpPr>
          <a:spLocks noChangeArrowheads="1"/>
        </xdr:cNvSpPr>
      </xdr:nvSpPr>
      <xdr:spPr bwMode="auto">
        <a:xfrm>
          <a:off x="8267700" y="6677025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133350</xdr:colOff>
      <xdr:row>37</xdr:row>
      <xdr:rowOff>47625</xdr:rowOff>
    </xdr:from>
    <xdr:to>
      <xdr:col>29</xdr:col>
      <xdr:colOff>238125</xdr:colOff>
      <xdr:row>38</xdr:row>
      <xdr:rowOff>38100</xdr:rowOff>
    </xdr:to>
    <xdr:sp macro="" textlink="">
      <xdr:nvSpPr>
        <xdr:cNvPr id="84165" name="Oval 346">
          <a:extLst>
            <a:ext uri="{FF2B5EF4-FFF2-40B4-BE49-F238E27FC236}">
              <a16:creationId xmlns:a16="http://schemas.microsoft.com/office/drawing/2014/main" id="{00000000-0008-0000-0700-0000C5480100}"/>
            </a:ext>
          </a:extLst>
        </xdr:cNvPr>
        <xdr:cNvSpPr>
          <a:spLocks noChangeArrowheads="1"/>
        </xdr:cNvSpPr>
      </xdr:nvSpPr>
      <xdr:spPr bwMode="auto">
        <a:xfrm>
          <a:off x="835342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514350</xdr:colOff>
      <xdr:row>36</xdr:row>
      <xdr:rowOff>114300</xdr:rowOff>
    </xdr:from>
    <xdr:to>
      <xdr:col>26</xdr:col>
      <xdr:colOff>600075</xdr:colOff>
      <xdr:row>37</xdr:row>
      <xdr:rowOff>57150</xdr:rowOff>
    </xdr:to>
    <xdr:sp macro="" textlink="">
      <xdr:nvSpPr>
        <xdr:cNvPr id="84166" name="Oval 347">
          <a:extLst>
            <a:ext uri="{FF2B5EF4-FFF2-40B4-BE49-F238E27FC236}">
              <a16:creationId xmlns:a16="http://schemas.microsoft.com/office/drawing/2014/main" id="{00000000-0008-0000-0700-0000C6480100}"/>
            </a:ext>
          </a:extLst>
        </xdr:cNvPr>
        <xdr:cNvSpPr>
          <a:spLocks noChangeArrowheads="1"/>
        </xdr:cNvSpPr>
      </xdr:nvSpPr>
      <xdr:spPr bwMode="auto">
        <a:xfrm>
          <a:off x="782955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36</xdr:row>
      <xdr:rowOff>114300</xdr:rowOff>
    </xdr:from>
    <xdr:to>
      <xdr:col>26</xdr:col>
      <xdr:colOff>85725</xdr:colOff>
      <xdr:row>37</xdr:row>
      <xdr:rowOff>57150</xdr:rowOff>
    </xdr:to>
    <xdr:sp macro="" textlink="">
      <xdr:nvSpPr>
        <xdr:cNvPr id="84167" name="Oval 348">
          <a:extLst>
            <a:ext uri="{FF2B5EF4-FFF2-40B4-BE49-F238E27FC236}">
              <a16:creationId xmlns:a16="http://schemas.microsoft.com/office/drawing/2014/main" id="{00000000-0008-0000-0700-0000C7480100}"/>
            </a:ext>
          </a:extLst>
        </xdr:cNvPr>
        <xdr:cNvSpPr>
          <a:spLocks noChangeArrowheads="1"/>
        </xdr:cNvSpPr>
      </xdr:nvSpPr>
      <xdr:spPr bwMode="auto">
        <a:xfrm>
          <a:off x="731520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95250</xdr:colOff>
      <xdr:row>36</xdr:row>
      <xdr:rowOff>114300</xdr:rowOff>
    </xdr:from>
    <xdr:to>
      <xdr:col>30</xdr:col>
      <xdr:colOff>180975</xdr:colOff>
      <xdr:row>37</xdr:row>
      <xdr:rowOff>57150</xdr:rowOff>
    </xdr:to>
    <xdr:sp macro="" textlink="">
      <xdr:nvSpPr>
        <xdr:cNvPr id="84168" name="Oval 349">
          <a:extLst>
            <a:ext uri="{FF2B5EF4-FFF2-40B4-BE49-F238E27FC236}">
              <a16:creationId xmlns:a16="http://schemas.microsoft.com/office/drawing/2014/main" id="{00000000-0008-0000-0700-0000C8480100}"/>
            </a:ext>
          </a:extLst>
        </xdr:cNvPr>
        <xdr:cNvSpPr>
          <a:spLocks noChangeArrowheads="1"/>
        </xdr:cNvSpPr>
      </xdr:nvSpPr>
      <xdr:spPr bwMode="auto">
        <a:xfrm>
          <a:off x="859155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36</xdr:row>
      <xdr:rowOff>104775</xdr:rowOff>
    </xdr:from>
    <xdr:to>
      <xdr:col>30</xdr:col>
      <xdr:colOff>266700</xdr:colOff>
      <xdr:row>37</xdr:row>
      <xdr:rowOff>47625</xdr:rowOff>
    </xdr:to>
    <xdr:sp macro="" textlink="">
      <xdr:nvSpPr>
        <xdr:cNvPr id="84169" name="Oval 350">
          <a:extLst>
            <a:ext uri="{FF2B5EF4-FFF2-40B4-BE49-F238E27FC236}">
              <a16:creationId xmlns:a16="http://schemas.microsoft.com/office/drawing/2014/main" id="{00000000-0008-0000-0700-0000C9480100}"/>
            </a:ext>
          </a:extLst>
        </xdr:cNvPr>
        <xdr:cNvSpPr>
          <a:spLocks noChangeArrowheads="1"/>
        </xdr:cNvSpPr>
      </xdr:nvSpPr>
      <xdr:spPr bwMode="auto">
        <a:xfrm>
          <a:off x="8677275" y="65532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36</xdr:row>
      <xdr:rowOff>114300</xdr:rowOff>
    </xdr:from>
    <xdr:to>
      <xdr:col>26</xdr:col>
      <xdr:colOff>514350</xdr:colOff>
      <xdr:row>37</xdr:row>
      <xdr:rowOff>57150</xdr:rowOff>
    </xdr:to>
    <xdr:sp macro="" textlink="">
      <xdr:nvSpPr>
        <xdr:cNvPr id="84170" name="Oval 351">
          <a:extLst>
            <a:ext uri="{FF2B5EF4-FFF2-40B4-BE49-F238E27FC236}">
              <a16:creationId xmlns:a16="http://schemas.microsoft.com/office/drawing/2014/main" id="{00000000-0008-0000-0700-0000CA480100}"/>
            </a:ext>
          </a:extLst>
        </xdr:cNvPr>
        <xdr:cNvSpPr>
          <a:spLocks noChangeArrowheads="1"/>
        </xdr:cNvSpPr>
      </xdr:nvSpPr>
      <xdr:spPr bwMode="auto">
        <a:xfrm>
          <a:off x="774382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600075</xdr:colOff>
      <xdr:row>36</xdr:row>
      <xdr:rowOff>114300</xdr:rowOff>
    </xdr:from>
    <xdr:to>
      <xdr:col>27</xdr:col>
      <xdr:colOff>28575</xdr:colOff>
      <xdr:row>37</xdr:row>
      <xdr:rowOff>57150</xdr:rowOff>
    </xdr:to>
    <xdr:sp macro="" textlink="">
      <xdr:nvSpPr>
        <xdr:cNvPr id="84171" name="Oval 352">
          <a:extLst>
            <a:ext uri="{FF2B5EF4-FFF2-40B4-BE49-F238E27FC236}">
              <a16:creationId xmlns:a16="http://schemas.microsoft.com/office/drawing/2014/main" id="{00000000-0008-0000-0700-0000CB480100}"/>
            </a:ext>
          </a:extLst>
        </xdr:cNvPr>
        <xdr:cNvSpPr>
          <a:spLocks noChangeArrowheads="1"/>
        </xdr:cNvSpPr>
      </xdr:nvSpPr>
      <xdr:spPr bwMode="auto">
        <a:xfrm>
          <a:off x="791527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34</xdr:row>
      <xdr:rowOff>114300</xdr:rowOff>
    </xdr:from>
    <xdr:to>
      <xdr:col>26</xdr:col>
      <xdr:colOff>85725</xdr:colOff>
      <xdr:row>35</xdr:row>
      <xdr:rowOff>57150</xdr:rowOff>
    </xdr:to>
    <xdr:sp macro="" textlink="">
      <xdr:nvSpPr>
        <xdr:cNvPr id="84172" name="Oval 353">
          <a:extLst>
            <a:ext uri="{FF2B5EF4-FFF2-40B4-BE49-F238E27FC236}">
              <a16:creationId xmlns:a16="http://schemas.microsoft.com/office/drawing/2014/main" id="{00000000-0008-0000-0700-0000CC480100}"/>
            </a:ext>
          </a:extLst>
        </xdr:cNvPr>
        <xdr:cNvSpPr>
          <a:spLocks noChangeArrowheads="1"/>
        </xdr:cNvSpPr>
      </xdr:nvSpPr>
      <xdr:spPr bwMode="auto">
        <a:xfrm>
          <a:off x="7315200" y="62198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36</xdr:row>
      <xdr:rowOff>114300</xdr:rowOff>
    </xdr:from>
    <xdr:to>
      <xdr:col>26</xdr:col>
      <xdr:colOff>428625</xdr:colOff>
      <xdr:row>37</xdr:row>
      <xdr:rowOff>57150</xdr:rowOff>
    </xdr:to>
    <xdr:sp macro="" textlink="">
      <xdr:nvSpPr>
        <xdr:cNvPr id="84173" name="Oval 354">
          <a:extLst>
            <a:ext uri="{FF2B5EF4-FFF2-40B4-BE49-F238E27FC236}">
              <a16:creationId xmlns:a16="http://schemas.microsoft.com/office/drawing/2014/main" id="{00000000-0008-0000-0700-0000CD480100}"/>
            </a:ext>
          </a:extLst>
        </xdr:cNvPr>
        <xdr:cNvSpPr>
          <a:spLocks noChangeArrowheads="1"/>
        </xdr:cNvSpPr>
      </xdr:nvSpPr>
      <xdr:spPr bwMode="auto">
        <a:xfrm>
          <a:off x="765810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257175</xdr:colOff>
      <xdr:row>36</xdr:row>
      <xdr:rowOff>114300</xdr:rowOff>
    </xdr:from>
    <xdr:to>
      <xdr:col>26</xdr:col>
      <xdr:colOff>342900</xdr:colOff>
      <xdr:row>37</xdr:row>
      <xdr:rowOff>57150</xdr:rowOff>
    </xdr:to>
    <xdr:sp macro="" textlink="">
      <xdr:nvSpPr>
        <xdr:cNvPr id="84174" name="Oval 355">
          <a:extLst>
            <a:ext uri="{FF2B5EF4-FFF2-40B4-BE49-F238E27FC236}">
              <a16:creationId xmlns:a16="http://schemas.microsoft.com/office/drawing/2014/main" id="{00000000-0008-0000-0700-0000CE480100}"/>
            </a:ext>
          </a:extLst>
        </xdr:cNvPr>
        <xdr:cNvSpPr>
          <a:spLocks noChangeArrowheads="1"/>
        </xdr:cNvSpPr>
      </xdr:nvSpPr>
      <xdr:spPr bwMode="auto">
        <a:xfrm>
          <a:off x="757237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36</xdr:row>
      <xdr:rowOff>114300</xdr:rowOff>
    </xdr:from>
    <xdr:to>
      <xdr:col>26</xdr:col>
      <xdr:colOff>257175</xdr:colOff>
      <xdr:row>37</xdr:row>
      <xdr:rowOff>57150</xdr:rowOff>
    </xdr:to>
    <xdr:sp macro="" textlink="">
      <xdr:nvSpPr>
        <xdr:cNvPr id="84175" name="Oval 356">
          <a:extLst>
            <a:ext uri="{FF2B5EF4-FFF2-40B4-BE49-F238E27FC236}">
              <a16:creationId xmlns:a16="http://schemas.microsoft.com/office/drawing/2014/main" id="{00000000-0008-0000-0700-0000CF480100}"/>
            </a:ext>
          </a:extLst>
        </xdr:cNvPr>
        <xdr:cNvSpPr>
          <a:spLocks noChangeArrowheads="1"/>
        </xdr:cNvSpPr>
      </xdr:nvSpPr>
      <xdr:spPr bwMode="auto">
        <a:xfrm>
          <a:off x="748665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36</xdr:row>
      <xdr:rowOff>0</xdr:rowOff>
    </xdr:from>
    <xdr:to>
      <xdr:col>26</xdr:col>
      <xdr:colOff>85725</xdr:colOff>
      <xdr:row>36</xdr:row>
      <xdr:rowOff>114300</xdr:rowOff>
    </xdr:to>
    <xdr:sp macro="" textlink="">
      <xdr:nvSpPr>
        <xdr:cNvPr id="84176" name="Oval 357">
          <a:extLst>
            <a:ext uri="{FF2B5EF4-FFF2-40B4-BE49-F238E27FC236}">
              <a16:creationId xmlns:a16="http://schemas.microsoft.com/office/drawing/2014/main" id="{00000000-0008-0000-0700-0000D0480100}"/>
            </a:ext>
          </a:extLst>
        </xdr:cNvPr>
        <xdr:cNvSpPr>
          <a:spLocks noChangeArrowheads="1"/>
        </xdr:cNvSpPr>
      </xdr:nvSpPr>
      <xdr:spPr bwMode="auto">
        <a:xfrm>
          <a:off x="731520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200025</xdr:colOff>
      <xdr:row>36</xdr:row>
      <xdr:rowOff>123825</xdr:rowOff>
    </xdr:from>
    <xdr:to>
      <xdr:col>30</xdr:col>
      <xdr:colOff>9525</xdr:colOff>
      <xdr:row>37</xdr:row>
      <xdr:rowOff>66675</xdr:rowOff>
    </xdr:to>
    <xdr:sp macro="" textlink="">
      <xdr:nvSpPr>
        <xdr:cNvPr id="84177" name="Oval 358">
          <a:extLst>
            <a:ext uri="{FF2B5EF4-FFF2-40B4-BE49-F238E27FC236}">
              <a16:creationId xmlns:a16="http://schemas.microsoft.com/office/drawing/2014/main" id="{00000000-0008-0000-0700-0000D1480100}"/>
            </a:ext>
          </a:extLst>
        </xdr:cNvPr>
        <xdr:cNvSpPr>
          <a:spLocks noChangeArrowheads="1"/>
        </xdr:cNvSpPr>
      </xdr:nvSpPr>
      <xdr:spPr bwMode="auto">
        <a:xfrm>
          <a:off x="8420100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</xdr:colOff>
      <xdr:row>36</xdr:row>
      <xdr:rowOff>123825</xdr:rowOff>
    </xdr:from>
    <xdr:to>
      <xdr:col>30</xdr:col>
      <xdr:colOff>95250</xdr:colOff>
      <xdr:row>37</xdr:row>
      <xdr:rowOff>66675</xdr:rowOff>
    </xdr:to>
    <xdr:sp macro="" textlink="">
      <xdr:nvSpPr>
        <xdr:cNvPr id="84178" name="Oval 359">
          <a:extLst>
            <a:ext uri="{FF2B5EF4-FFF2-40B4-BE49-F238E27FC236}">
              <a16:creationId xmlns:a16="http://schemas.microsoft.com/office/drawing/2014/main" id="{00000000-0008-0000-0700-0000D2480100}"/>
            </a:ext>
          </a:extLst>
        </xdr:cNvPr>
        <xdr:cNvSpPr>
          <a:spLocks noChangeArrowheads="1"/>
        </xdr:cNvSpPr>
      </xdr:nvSpPr>
      <xdr:spPr bwMode="auto">
        <a:xfrm>
          <a:off x="8505825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35</xdr:row>
      <xdr:rowOff>57150</xdr:rowOff>
    </xdr:from>
    <xdr:to>
      <xdr:col>26</xdr:col>
      <xdr:colOff>85725</xdr:colOff>
      <xdr:row>36</xdr:row>
      <xdr:rowOff>0</xdr:rowOff>
    </xdr:to>
    <xdr:sp macro="" textlink="">
      <xdr:nvSpPr>
        <xdr:cNvPr id="84179" name="Oval 360">
          <a:extLst>
            <a:ext uri="{FF2B5EF4-FFF2-40B4-BE49-F238E27FC236}">
              <a16:creationId xmlns:a16="http://schemas.microsoft.com/office/drawing/2014/main" id="{00000000-0008-0000-0700-0000D3480100}"/>
            </a:ext>
          </a:extLst>
        </xdr:cNvPr>
        <xdr:cNvSpPr>
          <a:spLocks noChangeArrowheads="1"/>
        </xdr:cNvSpPr>
      </xdr:nvSpPr>
      <xdr:spPr bwMode="auto">
        <a:xfrm>
          <a:off x="7315200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36</xdr:row>
      <xdr:rowOff>114300</xdr:rowOff>
    </xdr:from>
    <xdr:to>
      <xdr:col>28</xdr:col>
      <xdr:colOff>85725</xdr:colOff>
      <xdr:row>37</xdr:row>
      <xdr:rowOff>57150</xdr:rowOff>
    </xdr:to>
    <xdr:sp macro="" textlink="">
      <xdr:nvSpPr>
        <xdr:cNvPr id="84180" name="Oval 361">
          <a:extLst>
            <a:ext uri="{FF2B5EF4-FFF2-40B4-BE49-F238E27FC236}">
              <a16:creationId xmlns:a16="http://schemas.microsoft.com/office/drawing/2014/main" id="{00000000-0008-0000-0700-0000D4480100}"/>
            </a:ext>
          </a:extLst>
        </xdr:cNvPr>
        <xdr:cNvSpPr>
          <a:spLocks noChangeArrowheads="1"/>
        </xdr:cNvSpPr>
      </xdr:nvSpPr>
      <xdr:spPr bwMode="auto">
        <a:xfrm>
          <a:off x="809625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190500</xdr:colOff>
      <xdr:row>35</xdr:row>
      <xdr:rowOff>57150</xdr:rowOff>
    </xdr:from>
    <xdr:to>
      <xdr:col>31</xdr:col>
      <xdr:colOff>0</xdr:colOff>
      <xdr:row>36</xdr:row>
      <xdr:rowOff>0</xdr:rowOff>
    </xdr:to>
    <xdr:sp macro="" textlink="">
      <xdr:nvSpPr>
        <xdr:cNvPr id="84181" name="Oval 362">
          <a:extLst>
            <a:ext uri="{FF2B5EF4-FFF2-40B4-BE49-F238E27FC236}">
              <a16:creationId xmlns:a16="http://schemas.microsoft.com/office/drawing/2014/main" id="{00000000-0008-0000-0700-0000D5480100}"/>
            </a:ext>
          </a:extLst>
        </xdr:cNvPr>
        <xdr:cNvSpPr>
          <a:spLocks noChangeArrowheads="1"/>
        </xdr:cNvSpPr>
      </xdr:nvSpPr>
      <xdr:spPr bwMode="auto">
        <a:xfrm>
          <a:off x="8686800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36</xdr:row>
      <xdr:rowOff>114300</xdr:rowOff>
    </xdr:from>
    <xdr:to>
      <xdr:col>26</xdr:col>
      <xdr:colOff>171450</xdr:colOff>
      <xdr:row>37</xdr:row>
      <xdr:rowOff>57150</xdr:rowOff>
    </xdr:to>
    <xdr:sp macro="" textlink="">
      <xdr:nvSpPr>
        <xdr:cNvPr id="84182" name="Oval 363">
          <a:extLst>
            <a:ext uri="{FF2B5EF4-FFF2-40B4-BE49-F238E27FC236}">
              <a16:creationId xmlns:a16="http://schemas.microsoft.com/office/drawing/2014/main" id="{00000000-0008-0000-0700-0000D6480100}"/>
            </a:ext>
          </a:extLst>
        </xdr:cNvPr>
        <xdr:cNvSpPr>
          <a:spLocks noChangeArrowheads="1"/>
        </xdr:cNvSpPr>
      </xdr:nvSpPr>
      <xdr:spPr bwMode="auto">
        <a:xfrm>
          <a:off x="740092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190500</xdr:colOff>
      <xdr:row>35</xdr:row>
      <xdr:rowOff>161925</xdr:rowOff>
    </xdr:from>
    <xdr:to>
      <xdr:col>31</xdr:col>
      <xdr:colOff>0</xdr:colOff>
      <xdr:row>36</xdr:row>
      <xdr:rowOff>104775</xdr:rowOff>
    </xdr:to>
    <xdr:sp macro="" textlink="">
      <xdr:nvSpPr>
        <xdr:cNvPr id="84183" name="Oval 364">
          <a:extLst>
            <a:ext uri="{FF2B5EF4-FFF2-40B4-BE49-F238E27FC236}">
              <a16:creationId xmlns:a16="http://schemas.microsoft.com/office/drawing/2014/main" id="{00000000-0008-0000-0700-0000D7480100}"/>
            </a:ext>
          </a:extLst>
        </xdr:cNvPr>
        <xdr:cNvSpPr>
          <a:spLocks noChangeArrowheads="1"/>
        </xdr:cNvSpPr>
      </xdr:nvSpPr>
      <xdr:spPr bwMode="auto">
        <a:xfrm>
          <a:off x="8686800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36</xdr:row>
      <xdr:rowOff>9525</xdr:rowOff>
    </xdr:from>
    <xdr:to>
      <xdr:col>26</xdr:col>
      <xdr:colOff>514350</xdr:colOff>
      <xdr:row>36</xdr:row>
      <xdr:rowOff>123825</xdr:rowOff>
    </xdr:to>
    <xdr:sp macro="" textlink="">
      <xdr:nvSpPr>
        <xdr:cNvPr id="84184" name="Oval 365">
          <a:extLst>
            <a:ext uri="{FF2B5EF4-FFF2-40B4-BE49-F238E27FC236}">
              <a16:creationId xmlns:a16="http://schemas.microsoft.com/office/drawing/2014/main" id="{00000000-0008-0000-0700-0000D8480100}"/>
            </a:ext>
          </a:extLst>
        </xdr:cNvPr>
        <xdr:cNvSpPr>
          <a:spLocks noChangeArrowheads="1"/>
        </xdr:cNvSpPr>
      </xdr:nvSpPr>
      <xdr:spPr bwMode="auto">
        <a:xfrm>
          <a:off x="7743825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85725</xdr:colOff>
      <xdr:row>36</xdr:row>
      <xdr:rowOff>123825</xdr:rowOff>
    </xdr:from>
    <xdr:to>
      <xdr:col>29</xdr:col>
      <xdr:colOff>47625</xdr:colOff>
      <xdr:row>37</xdr:row>
      <xdr:rowOff>66675</xdr:rowOff>
    </xdr:to>
    <xdr:sp macro="" textlink="">
      <xdr:nvSpPr>
        <xdr:cNvPr id="84185" name="Oval 366">
          <a:extLst>
            <a:ext uri="{FF2B5EF4-FFF2-40B4-BE49-F238E27FC236}">
              <a16:creationId xmlns:a16="http://schemas.microsoft.com/office/drawing/2014/main" id="{00000000-0008-0000-0700-0000D9480100}"/>
            </a:ext>
          </a:extLst>
        </xdr:cNvPr>
        <xdr:cNvSpPr>
          <a:spLocks noChangeArrowheads="1"/>
        </xdr:cNvSpPr>
      </xdr:nvSpPr>
      <xdr:spPr bwMode="auto">
        <a:xfrm>
          <a:off x="8181975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36</xdr:row>
      <xdr:rowOff>9525</xdr:rowOff>
    </xdr:from>
    <xdr:to>
      <xdr:col>26</xdr:col>
      <xdr:colOff>257175</xdr:colOff>
      <xdr:row>36</xdr:row>
      <xdr:rowOff>123825</xdr:rowOff>
    </xdr:to>
    <xdr:sp macro="" textlink="">
      <xdr:nvSpPr>
        <xdr:cNvPr id="84186" name="Oval 367">
          <a:extLst>
            <a:ext uri="{FF2B5EF4-FFF2-40B4-BE49-F238E27FC236}">
              <a16:creationId xmlns:a16="http://schemas.microsoft.com/office/drawing/2014/main" id="{00000000-0008-0000-0700-0000DA480100}"/>
            </a:ext>
          </a:extLst>
        </xdr:cNvPr>
        <xdr:cNvSpPr>
          <a:spLocks noChangeArrowheads="1"/>
        </xdr:cNvSpPr>
      </xdr:nvSpPr>
      <xdr:spPr bwMode="auto">
        <a:xfrm>
          <a:off x="7486650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36</xdr:row>
      <xdr:rowOff>0</xdr:rowOff>
    </xdr:from>
    <xdr:to>
      <xdr:col>26</xdr:col>
      <xdr:colOff>171450</xdr:colOff>
      <xdr:row>36</xdr:row>
      <xdr:rowOff>114300</xdr:rowOff>
    </xdr:to>
    <xdr:sp macro="" textlink="">
      <xdr:nvSpPr>
        <xdr:cNvPr id="84187" name="Oval 368">
          <a:extLst>
            <a:ext uri="{FF2B5EF4-FFF2-40B4-BE49-F238E27FC236}">
              <a16:creationId xmlns:a16="http://schemas.microsoft.com/office/drawing/2014/main" id="{00000000-0008-0000-0700-0000DB480100}"/>
            </a:ext>
          </a:extLst>
        </xdr:cNvPr>
        <xdr:cNvSpPr>
          <a:spLocks noChangeArrowheads="1"/>
        </xdr:cNvSpPr>
      </xdr:nvSpPr>
      <xdr:spPr bwMode="auto">
        <a:xfrm>
          <a:off x="7400925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38100</xdr:colOff>
      <xdr:row>36</xdr:row>
      <xdr:rowOff>114300</xdr:rowOff>
    </xdr:from>
    <xdr:to>
      <xdr:col>28</xdr:col>
      <xdr:colOff>0</xdr:colOff>
      <xdr:row>37</xdr:row>
      <xdr:rowOff>57150</xdr:rowOff>
    </xdr:to>
    <xdr:sp macro="" textlink="">
      <xdr:nvSpPr>
        <xdr:cNvPr id="84188" name="Oval 369">
          <a:extLst>
            <a:ext uri="{FF2B5EF4-FFF2-40B4-BE49-F238E27FC236}">
              <a16:creationId xmlns:a16="http://schemas.microsoft.com/office/drawing/2014/main" id="{00000000-0008-0000-0700-0000DC480100}"/>
            </a:ext>
          </a:extLst>
        </xdr:cNvPr>
        <xdr:cNvSpPr>
          <a:spLocks noChangeArrowheads="1"/>
        </xdr:cNvSpPr>
      </xdr:nvSpPr>
      <xdr:spPr bwMode="auto">
        <a:xfrm>
          <a:off x="801052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36</xdr:row>
      <xdr:rowOff>9525</xdr:rowOff>
    </xdr:from>
    <xdr:to>
      <xdr:col>26</xdr:col>
      <xdr:colOff>428625</xdr:colOff>
      <xdr:row>36</xdr:row>
      <xdr:rowOff>123825</xdr:rowOff>
    </xdr:to>
    <xdr:sp macro="" textlink="">
      <xdr:nvSpPr>
        <xdr:cNvPr id="84189" name="Oval 370">
          <a:extLst>
            <a:ext uri="{FF2B5EF4-FFF2-40B4-BE49-F238E27FC236}">
              <a16:creationId xmlns:a16="http://schemas.microsoft.com/office/drawing/2014/main" id="{00000000-0008-0000-0700-0000DD480100}"/>
            </a:ext>
          </a:extLst>
        </xdr:cNvPr>
        <xdr:cNvSpPr>
          <a:spLocks noChangeArrowheads="1"/>
        </xdr:cNvSpPr>
      </xdr:nvSpPr>
      <xdr:spPr bwMode="auto">
        <a:xfrm>
          <a:off x="7658100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123825</xdr:colOff>
      <xdr:row>36</xdr:row>
      <xdr:rowOff>123825</xdr:rowOff>
    </xdr:from>
    <xdr:to>
      <xdr:col>29</xdr:col>
      <xdr:colOff>209550</xdr:colOff>
      <xdr:row>37</xdr:row>
      <xdr:rowOff>66675</xdr:rowOff>
    </xdr:to>
    <xdr:sp macro="" textlink="">
      <xdr:nvSpPr>
        <xdr:cNvPr id="84190" name="Oval 371">
          <a:extLst>
            <a:ext uri="{FF2B5EF4-FFF2-40B4-BE49-F238E27FC236}">
              <a16:creationId xmlns:a16="http://schemas.microsoft.com/office/drawing/2014/main" id="{00000000-0008-0000-0700-0000DE480100}"/>
            </a:ext>
          </a:extLst>
        </xdr:cNvPr>
        <xdr:cNvSpPr>
          <a:spLocks noChangeArrowheads="1"/>
        </xdr:cNvSpPr>
      </xdr:nvSpPr>
      <xdr:spPr bwMode="auto">
        <a:xfrm>
          <a:off x="8343900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104775</xdr:colOff>
      <xdr:row>35</xdr:row>
      <xdr:rowOff>161925</xdr:rowOff>
    </xdr:from>
    <xdr:to>
      <xdr:col>30</xdr:col>
      <xdr:colOff>190500</xdr:colOff>
      <xdr:row>36</xdr:row>
      <xdr:rowOff>104775</xdr:rowOff>
    </xdr:to>
    <xdr:sp macro="" textlink="">
      <xdr:nvSpPr>
        <xdr:cNvPr id="84191" name="Oval 372">
          <a:extLst>
            <a:ext uri="{FF2B5EF4-FFF2-40B4-BE49-F238E27FC236}">
              <a16:creationId xmlns:a16="http://schemas.microsoft.com/office/drawing/2014/main" id="{00000000-0008-0000-0700-0000DF480100}"/>
            </a:ext>
          </a:extLst>
        </xdr:cNvPr>
        <xdr:cNvSpPr>
          <a:spLocks noChangeArrowheads="1"/>
        </xdr:cNvSpPr>
      </xdr:nvSpPr>
      <xdr:spPr bwMode="auto">
        <a:xfrm>
          <a:off x="8601075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36</xdr:row>
      <xdr:rowOff>123825</xdr:rowOff>
    </xdr:from>
    <xdr:to>
      <xdr:col>29</xdr:col>
      <xdr:colOff>133350</xdr:colOff>
      <xdr:row>37</xdr:row>
      <xdr:rowOff>66675</xdr:rowOff>
    </xdr:to>
    <xdr:sp macro="" textlink="">
      <xdr:nvSpPr>
        <xdr:cNvPr id="84192" name="Oval 373">
          <a:extLst>
            <a:ext uri="{FF2B5EF4-FFF2-40B4-BE49-F238E27FC236}">
              <a16:creationId xmlns:a16="http://schemas.microsoft.com/office/drawing/2014/main" id="{00000000-0008-0000-0700-0000E0480100}"/>
            </a:ext>
          </a:extLst>
        </xdr:cNvPr>
        <xdr:cNvSpPr>
          <a:spLocks noChangeArrowheads="1"/>
        </xdr:cNvSpPr>
      </xdr:nvSpPr>
      <xdr:spPr bwMode="auto">
        <a:xfrm>
          <a:off x="8267700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257175</xdr:colOff>
      <xdr:row>36</xdr:row>
      <xdr:rowOff>9525</xdr:rowOff>
    </xdr:from>
    <xdr:to>
      <xdr:col>26</xdr:col>
      <xdr:colOff>342900</xdr:colOff>
      <xdr:row>36</xdr:row>
      <xdr:rowOff>123825</xdr:rowOff>
    </xdr:to>
    <xdr:sp macro="" textlink="">
      <xdr:nvSpPr>
        <xdr:cNvPr id="84193" name="Oval 374">
          <a:extLst>
            <a:ext uri="{FF2B5EF4-FFF2-40B4-BE49-F238E27FC236}">
              <a16:creationId xmlns:a16="http://schemas.microsoft.com/office/drawing/2014/main" id="{00000000-0008-0000-0700-0000E1480100}"/>
            </a:ext>
          </a:extLst>
        </xdr:cNvPr>
        <xdr:cNvSpPr>
          <a:spLocks noChangeArrowheads="1"/>
        </xdr:cNvSpPr>
      </xdr:nvSpPr>
      <xdr:spPr bwMode="auto">
        <a:xfrm>
          <a:off x="7572375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104775</xdr:colOff>
      <xdr:row>35</xdr:row>
      <xdr:rowOff>161925</xdr:rowOff>
    </xdr:from>
    <xdr:to>
      <xdr:col>29</xdr:col>
      <xdr:colOff>66675</xdr:colOff>
      <xdr:row>36</xdr:row>
      <xdr:rowOff>104775</xdr:rowOff>
    </xdr:to>
    <xdr:sp macro="" textlink="">
      <xdr:nvSpPr>
        <xdr:cNvPr id="84194" name="Oval 375">
          <a:extLst>
            <a:ext uri="{FF2B5EF4-FFF2-40B4-BE49-F238E27FC236}">
              <a16:creationId xmlns:a16="http://schemas.microsoft.com/office/drawing/2014/main" id="{00000000-0008-0000-0700-0000E2480100}"/>
            </a:ext>
          </a:extLst>
        </xdr:cNvPr>
        <xdr:cNvSpPr>
          <a:spLocks noChangeArrowheads="1"/>
        </xdr:cNvSpPr>
      </xdr:nvSpPr>
      <xdr:spPr bwMode="auto">
        <a:xfrm>
          <a:off x="8201025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19050</xdr:colOff>
      <xdr:row>35</xdr:row>
      <xdr:rowOff>161925</xdr:rowOff>
    </xdr:from>
    <xdr:to>
      <xdr:col>28</xdr:col>
      <xdr:colOff>104775</xdr:colOff>
      <xdr:row>36</xdr:row>
      <xdr:rowOff>104775</xdr:rowOff>
    </xdr:to>
    <xdr:sp macro="" textlink="">
      <xdr:nvSpPr>
        <xdr:cNvPr id="84195" name="Oval 376">
          <a:extLst>
            <a:ext uri="{FF2B5EF4-FFF2-40B4-BE49-F238E27FC236}">
              <a16:creationId xmlns:a16="http://schemas.microsoft.com/office/drawing/2014/main" id="{00000000-0008-0000-0700-0000E3480100}"/>
            </a:ext>
          </a:extLst>
        </xdr:cNvPr>
        <xdr:cNvSpPr>
          <a:spLocks noChangeArrowheads="1"/>
        </xdr:cNvSpPr>
      </xdr:nvSpPr>
      <xdr:spPr bwMode="auto">
        <a:xfrm>
          <a:off x="8115300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609600</xdr:colOff>
      <xdr:row>36</xdr:row>
      <xdr:rowOff>0</xdr:rowOff>
    </xdr:from>
    <xdr:to>
      <xdr:col>27</xdr:col>
      <xdr:colOff>38100</xdr:colOff>
      <xdr:row>36</xdr:row>
      <xdr:rowOff>114300</xdr:rowOff>
    </xdr:to>
    <xdr:sp macro="" textlink="">
      <xdr:nvSpPr>
        <xdr:cNvPr id="84196" name="Oval 377">
          <a:extLst>
            <a:ext uri="{FF2B5EF4-FFF2-40B4-BE49-F238E27FC236}">
              <a16:creationId xmlns:a16="http://schemas.microsoft.com/office/drawing/2014/main" id="{00000000-0008-0000-0700-0000E4480100}"/>
            </a:ext>
          </a:extLst>
        </xdr:cNvPr>
        <xdr:cNvSpPr>
          <a:spLocks noChangeArrowheads="1"/>
        </xdr:cNvSpPr>
      </xdr:nvSpPr>
      <xdr:spPr bwMode="auto">
        <a:xfrm>
          <a:off x="792480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47625</xdr:colOff>
      <xdr:row>36</xdr:row>
      <xdr:rowOff>9525</xdr:rowOff>
    </xdr:from>
    <xdr:to>
      <xdr:col>28</xdr:col>
      <xdr:colOff>9525</xdr:colOff>
      <xdr:row>36</xdr:row>
      <xdr:rowOff>123825</xdr:rowOff>
    </xdr:to>
    <xdr:sp macro="" textlink="">
      <xdr:nvSpPr>
        <xdr:cNvPr id="84197" name="Oval 378">
          <a:extLst>
            <a:ext uri="{FF2B5EF4-FFF2-40B4-BE49-F238E27FC236}">
              <a16:creationId xmlns:a16="http://schemas.microsoft.com/office/drawing/2014/main" id="{00000000-0008-0000-0700-0000E5480100}"/>
            </a:ext>
          </a:extLst>
        </xdr:cNvPr>
        <xdr:cNvSpPr>
          <a:spLocks noChangeArrowheads="1"/>
        </xdr:cNvSpPr>
      </xdr:nvSpPr>
      <xdr:spPr bwMode="auto">
        <a:xfrm>
          <a:off x="8020050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514350</xdr:colOff>
      <xdr:row>36</xdr:row>
      <xdr:rowOff>0</xdr:rowOff>
    </xdr:from>
    <xdr:to>
      <xdr:col>26</xdr:col>
      <xdr:colOff>600075</xdr:colOff>
      <xdr:row>36</xdr:row>
      <xdr:rowOff>114300</xdr:rowOff>
    </xdr:to>
    <xdr:sp macro="" textlink="">
      <xdr:nvSpPr>
        <xdr:cNvPr id="84198" name="Oval 379">
          <a:extLst>
            <a:ext uri="{FF2B5EF4-FFF2-40B4-BE49-F238E27FC236}">
              <a16:creationId xmlns:a16="http://schemas.microsoft.com/office/drawing/2014/main" id="{00000000-0008-0000-0700-0000E6480100}"/>
            </a:ext>
          </a:extLst>
        </xdr:cNvPr>
        <xdr:cNvSpPr>
          <a:spLocks noChangeArrowheads="1"/>
        </xdr:cNvSpPr>
      </xdr:nvSpPr>
      <xdr:spPr bwMode="auto">
        <a:xfrm>
          <a:off x="782955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190500</xdr:colOff>
      <xdr:row>34</xdr:row>
      <xdr:rowOff>123825</xdr:rowOff>
    </xdr:from>
    <xdr:to>
      <xdr:col>31</xdr:col>
      <xdr:colOff>0</xdr:colOff>
      <xdr:row>35</xdr:row>
      <xdr:rowOff>66675</xdr:rowOff>
    </xdr:to>
    <xdr:sp macro="" textlink="">
      <xdr:nvSpPr>
        <xdr:cNvPr id="84199" name="Oval 380">
          <a:extLst>
            <a:ext uri="{FF2B5EF4-FFF2-40B4-BE49-F238E27FC236}">
              <a16:creationId xmlns:a16="http://schemas.microsoft.com/office/drawing/2014/main" id="{00000000-0008-0000-0700-0000E7480100}"/>
            </a:ext>
          </a:extLst>
        </xdr:cNvPr>
        <xdr:cNvSpPr>
          <a:spLocks noChangeArrowheads="1"/>
        </xdr:cNvSpPr>
      </xdr:nvSpPr>
      <xdr:spPr bwMode="auto">
        <a:xfrm>
          <a:off x="8686800" y="6229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</xdr:colOff>
      <xdr:row>35</xdr:row>
      <xdr:rowOff>161925</xdr:rowOff>
    </xdr:from>
    <xdr:to>
      <xdr:col>30</xdr:col>
      <xdr:colOff>104775</xdr:colOff>
      <xdr:row>36</xdr:row>
      <xdr:rowOff>104775</xdr:rowOff>
    </xdr:to>
    <xdr:sp macro="" textlink="">
      <xdr:nvSpPr>
        <xdr:cNvPr id="84200" name="Oval 381">
          <a:extLst>
            <a:ext uri="{FF2B5EF4-FFF2-40B4-BE49-F238E27FC236}">
              <a16:creationId xmlns:a16="http://schemas.microsoft.com/office/drawing/2014/main" id="{00000000-0008-0000-0700-0000E8480100}"/>
            </a:ext>
          </a:extLst>
        </xdr:cNvPr>
        <xdr:cNvSpPr>
          <a:spLocks noChangeArrowheads="1"/>
        </xdr:cNvSpPr>
      </xdr:nvSpPr>
      <xdr:spPr bwMode="auto">
        <a:xfrm>
          <a:off x="8515350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180975</xdr:colOff>
      <xdr:row>36</xdr:row>
      <xdr:rowOff>0</xdr:rowOff>
    </xdr:from>
    <xdr:to>
      <xdr:col>29</xdr:col>
      <xdr:colOff>266700</xdr:colOff>
      <xdr:row>36</xdr:row>
      <xdr:rowOff>114300</xdr:rowOff>
    </xdr:to>
    <xdr:sp macro="" textlink="">
      <xdr:nvSpPr>
        <xdr:cNvPr id="84201" name="Oval 382">
          <a:extLst>
            <a:ext uri="{FF2B5EF4-FFF2-40B4-BE49-F238E27FC236}">
              <a16:creationId xmlns:a16="http://schemas.microsoft.com/office/drawing/2014/main" id="{00000000-0008-0000-0700-0000E9480100}"/>
            </a:ext>
          </a:extLst>
        </xdr:cNvPr>
        <xdr:cNvSpPr>
          <a:spLocks noChangeArrowheads="1"/>
        </xdr:cNvSpPr>
      </xdr:nvSpPr>
      <xdr:spPr bwMode="auto">
        <a:xfrm>
          <a:off x="840105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66675</xdr:colOff>
      <xdr:row>36</xdr:row>
      <xdr:rowOff>0</xdr:rowOff>
    </xdr:from>
    <xdr:to>
      <xdr:col>29</xdr:col>
      <xdr:colOff>152400</xdr:colOff>
      <xdr:row>36</xdr:row>
      <xdr:rowOff>114300</xdr:rowOff>
    </xdr:to>
    <xdr:sp macro="" textlink="">
      <xdr:nvSpPr>
        <xdr:cNvPr id="84202" name="Oval 383">
          <a:extLst>
            <a:ext uri="{FF2B5EF4-FFF2-40B4-BE49-F238E27FC236}">
              <a16:creationId xmlns:a16="http://schemas.microsoft.com/office/drawing/2014/main" id="{00000000-0008-0000-0700-0000EA480100}"/>
            </a:ext>
          </a:extLst>
        </xdr:cNvPr>
        <xdr:cNvSpPr>
          <a:spLocks noChangeArrowheads="1"/>
        </xdr:cNvSpPr>
      </xdr:nvSpPr>
      <xdr:spPr bwMode="auto">
        <a:xfrm>
          <a:off x="828675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34</xdr:row>
      <xdr:rowOff>114300</xdr:rowOff>
    </xdr:from>
    <xdr:to>
      <xdr:col>26</xdr:col>
      <xdr:colOff>171450</xdr:colOff>
      <xdr:row>35</xdr:row>
      <xdr:rowOff>57150</xdr:rowOff>
    </xdr:to>
    <xdr:sp macro="" textlink="">
      <xdr:nvSpPr>
        <xdr:cNvPr id="84203" name="Oval 384">
          <a:extLst>
            <a:ext uri="{FF2B5EF4-FFF2-40B4-BE49-F238E27FC236}">
              <a16:creationId xmlns:a16="http://schemas.microsoft.com/office/drawing/2014/main" id="{00000000-0008-0000-0700-0000EB480100}"/>
            </a:ext>
          </a:extLst>
        </xdr:cNvPr>
        <xdr:cNvSpPr>
          <a:spLocks noChangeArrowheads="1"/>
        </xdr:cNvSpPr>
      </xdr:nvSpPr>
      <xdr:spPr bwMode="auto">
        <a:xfrm>
          <a:off x="7400925" y="62198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180975</xdr:colOff>
      <xdr:row>35</xdr:row>
      <xdr:rowOff>47625</xdr:rowOff>
    </xdr:from>
    <xdr:to>
      <xdr:col>29</xdr:col>
      <xdr:colOff>266700</xdr:colOff>
      <xdr:row>35</xdr:row>
      <xdr:rowOff>161925</xdr:rowOff>
    </xdr:to>
    <xdr:sp macro="" textlink="">
      <xdr:nvSpPr>
        <xdr:cNvPr id="84204" name="Oval 385">
          <a:extLst>
            <a:ext uri="{FF2B5EF4-FFF2-40B4-BE49-F238E27FC236}">
              <a16:creationId xmlns:a16="http://schemas.microsoft.com/office/drawing/2014/main" id="{00000000-0008-0000-0700-0000EC480100}"/>
            </a:ext>
          </a:extLst>
        </xdr:cNvPr>
        <xdr:cNvSpPr>
          <a:spLocks noChangeArrowheads="1"/>
        </xdr:cNvSpPr>
      </xdr:nvSpPr>
      <xdr:spPr bwMode="auto">
        <a:xfrm>
          <a:off x="8401050" y="6324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266700</xdr:colOff>
      <xdr:row>35</xdr:row>
      <xdr:rowOff>66675</xdr:rowOff>
    </xdr:from>
    <xdr:to>
      <xdr:col>26</xdr:col>
      <xdr:colOff>352425</xdr:colOff>
      <xdr:row>36</xdr:row>
      <xdr:rowOff>9525</xdr:rowOff>
    </xdr:to>
    <xdr:sp macro="" textlink="">
      <xdr:nvSpPr>
        <xdr:cNvPr id="84205" name="Oval 386">
          <a:extLst>
            <a:ext uri="{FF2B5EF4-FFF2-40B4-BE49-F238E27FC236}">
              <a16:creationId xmlns:a16="http://schemas.microsoft.com/office/drawing/2014/main" id="{00000000-0008-0000-0700-0000ED480100}"/>
            </a:ext>
          </a:extLst>
        </xdr:cNvPr>
        <xdr:cNvSpPr>
          <a:spLocks noChangeArrowheads="1"/>
        </xdr:cNvSpPr>
      </xdr:nvSpPr>
      <xdr:spPr bwMode="auto">
        <a:xfrm>
          <a:off x="7581900" y="63436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35</xdr:row>
      <xdr:rowOff>47625</xdr:rowOff>
    </xdr:from>
    <xdr:to>
      <xdr:col>26</xdr:col>
      <xdr:colOff>428625</xdr:colOff>
      <xdr:row>35</xdr:row>
      <xdr:rowOff>161925</xdr:rowOff>
    </xdr:to>
    <xdr:sp macro="" textlink="">
      <xdr:nvSpPr>
        <xdr:cNvPr id="84206" name="Oval 387">
          <a:extLst>
            <a:ext uri="{FF2B5EF4-FFF2-40B4-BE49-F238E27FC236}">
              <a16:creationId xmlns:a16="http://schemas.microsoft.com/office/drawing/2014/main" id="{00000000-0008-0000-0700-0000EE480100}"/>
            </a:ext>
          </a:extLst>
        </xdr:cNvPr>
        <xdr:cNvSpPr>
          <a:spLocks noChangeArrowheads="1"/>
        </xdr:cNvSpPr>
      </xdr:nvSpPr>
      <xdr:spPr bwMode="auto">
        <a:xfrm>
          <a:off x="7658100" y="6324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35</xdr:row>
      <xdr:rowOff>57150</xdr:rowOff>
    </xdr:from>
    <xdr:to>
      <xdr:col>26</xdr:col>
      <xdr:colOff>171450</xdr:colOff>
      <xdr:row>36</xdr:row>
      <xdr:rowOff>0</xdr:rowOff>
    </xdr:to>
    <xdr:sp macro="" textlink="">
      <xdr:nvSpPr>
        <xdr:cNvPr id="84207" name="Oval 388">
          <a:extLst>
            <a:ext uri="{FF2B5EF4-FFF2-40B4-BE49-F238E27FC236}">
              <a16:creationId xmlns:a16="http://schemas.microsoft.com/office/drawing/2014/main" id="{00000000-0008-0000-0700-0000EF480100}"/>
            </a:ext>
          </a:extLst>
        </xdr:cNvPr>
        <xdr:cNvSpPr>
          <a:spLocks noChangeArrowheads="1"/>
        </xdr:cNvSpPr>
      </xdr:nvSpPr>
      <xdr:spPr bwMode="auto">
        <a:xfrm>
          <a:off x="7400925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35</xdr:row>
      <xdr:rowOff>47625</xdr:rowOff>
    </xdr:from>
    <xdr:to>
      <xdr:col>26</xdr:col>
      <xdr:colOff>257175</xdr:colOff>
      <xdr:row>35</xdr:row>
      <xdr:rowOff>161925</xdr:rowOff>
    </xdr:to>
    <xdr:sp macro="" textlink="">
      <xdr:nvSpPr>
        <xdr:cNvPr id="84208" name="Oval 389">
          <a:extLst>
            <a:ext uri="{FF2B5EF4-FFF2-40B4-BE49-F238E27FC236}">
              <a16:creationId xmlns:a16="http://schemas.microsoft.com/office/drawing/2014/main" id="{00000000-0008-0000-0700-0000F0480100}"/>
            </a:ext>
          </a:extLst>
        </xdr:cNvPr>
        <xdr:cNvSpPr>
          <a:spLocks noChangeArrowheads="1"/>
        </xdr:cNvSpPr>
      </xdr:nvSpPr>
      <xdr:spPr bwMode="auto">
        <a:xfrm>
          <a:off x="7486650" y="6324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266700</xdr:colOff>
      <xdr:row>35</xdr:row>
      <xdr:rowOff>57150</xdr:rowOff>
    </xdr:from>
    <xdr:to>
      <xdr:col>30</xdr:col>
      <xdr:colOff>76200</xdr:colOff>
      <xdr:row>36</xdr:row>
      <xdr:rowOff>0</xdr:rowOff>
    </xdr:to>
    <xdr:sp macro="" textlink="">
      <xdr:nvSpPr>
        <xdr:cNvPr id="84209" name="Oval 390">
          <a:extLst>
            <a:ext uri="{FF2B5EF4-FFF2-40B4-BE49-F238E27FC236}">
              <a16:creationId xmlns:a16="http://schemas.microsoft.com/office/drawing/2014/main" id="{00000000-0008-0000-0700-0000F1480100}"/>
            </a:ext>
          </a:extLst>
        </xdr:cNvPr>
        <xdr:cNvSpPr>
          <a:spLocks noChangeArrowheads="1"/>
        </xdr:cNvSpPr>
      </xdr:nvSpPr>
      <xdr:spPr bwMode="auto">
        <a:xfrm>
          <a:off x="8486775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35</xdr:row>
      <xdr:rowOff>47625</xdr:rowOff>
    </xdr:from>
    <xdr:to>
      <xdr:col>30</xdr:col>
      <xdr:colOff>171450</xdr:colOff>
      <xdr:row>35</xdr:row>
      <xdr:rowOff>161925</xdr:rowOff>
    </xdr:to>
    <xdr:sp macro="" textlink="">
      <xdr:nvSpPr>
        <xdr:cNvPr id="84210" name="Oval 391">
          <a:extLst>
            <a:ext uri="{FF2B5EF4-FFF2-40B4-BE49-F238E27FC236}">
              <a16:creationId xmlns:a16="http://schemas.microsoft.com/office/drawing/2014/main" id="{00000000-0008-0000-0700-0000F2480100}"/>
            </a:ext>
          </a:extLst>
        </xdr:cNvPr>
        <xdr:cNvSpPr>
          <a:spLocks noChangeArrowheads="1"/>
        </xdr:cNvSpPr>
      </xdr:nvSpPr>
      <xdr:spPr bwMode="auto">
        <a:xfrm>
          <a:off x="8582025" y="6324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34</xdr:row>
      <xdr:rowOff>0</xdr:rowOff>
    </xdr:from>
    <xdr:to>
      <xdr:col>26</xdr:col>
      <xdr:colOff>85725</xdr:colOff>
      <xdr:row>34</xdr:row>
      <xdr:rowOff>114300</xdr:rowOff>
    </xdr:to>
    <xdr:sp macro="" textlink="">
      <xdr:nvSpPr>
        <xdr:cNvPr id="84211" name="Oval 392">
          <a:extLst>
            <a:ext uri="{FF2B5EF4-FFF2-40B4-BE49-F238E27FC236}">
              <a16:creationId xmlns:a16="http://schemas.microsoft.com/office/drawing/2014/main" id="{00000000-0008-0000-0700-0000F3480100}"/>
            </a:ext>
          </a:extLst>
        </xdr:cNvPr>
        <xdr:cNvSpPr>
          <a:spLocks noChangeArrowheads="1"/>
        </xdr:cNvSpPr>
      </xdr:nvSpPr>
      <xdr:spPr bwMode="auto">
        <a:xfrm>
          <a:off x="7315200" y="61055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104775</xdr:colOff>
      <xdr:row>34</xdr:row>
      <xdr:rowOff>104775</xdr:rowOff>
    </xdr:from>
    <xdr:to>
      <xdr:col>30</xdr:col>
      <xdr:colOff>190500</xdr:colOff>
      <xdr:row>35</xdr:row>
      <xdr:rowOff>47625</xdr:rowOff>
    </xdr:to>
    <xdr:sp macro="" textlink="">
      <xdr:nvSpPr>
        <xdr:cNvPr id="84212" name="Oval 393">
          <a:extLst>
            <a:ext uri="{FF2B5EF4-FFF2-40B4-BE49-F238E27FC236}">
              <a16:creationId xmlns:a16="http://schemas.microsoft.com/office/drawing/2014/main" id="{00000000-0008-0000-0700-0000F4480100}"/>
            </a:ext>
          </a:extLst>
        </xdr:cNvPr>
        <xdr:cNvSpPr>
          <a:spLocks noChangeArrowheads="1"/>
        </xdr:cNvSpPr>
      </xdr:nvSpPr>
      <xdr:spPr bwMode="auto">
        <a:xfrm>
          <a:off x="8601075" y="62103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35</xdr:row>
      <xdr:rowOff>57150</xdr:rowOff>
    </xdr:from>
    <xdr:to>
      <xdr:col>29</xdr:col>
      <xdr:colOff>180975</xdr:colOff>
      <xdr:row>36</xdr:row>
      <xdr:rowOff>0</xdr:rowOff>
    </xdr:to>
    <xdr:sp macro="" textlink="">
      <xdr:nvSpPr>
        <xdr:cNvPr id="84213" name="Oval 394">
          <a:extLst>
            <a:ext uri="{FF2B5EF4-FFF2-40B4-BE49-F238E27FC236}">
              <a16:creationId xmlns:a16="http://schemas.microsoft.com/office/drawing/2014/main" id="{00000000-0008-0000-0700-0000F5480100}"/>
            </a:ext>
          </a:extLst>
        </xdr:cNvPr>
        <xdr:cNvSpPr>
          <a:spLocks noChangeArrowheads="1"/>
        </xdr:cNvSpPr>
      </xdr:nvSpPr>
      <xdr:spPr bwMode="auto">
        <a:xfrm>
          <a:off x="8315325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447675</xdr:colOff>
      <xdr:row>35</xdr:row>
      <xdr:rowOff>57150</xdr:rowOff>
    </xdr:from>
    <xdr:to>
      <xdr:col>26</xdr:col>
      <xdr:colOff>533400</xdr:colOff>
      <xdr:row>36</xdr:row>
      <xdr:rowOff>0</xdr:rowOff>
    </xdr:to>
    <xdr:sp macro="" textlink="">
      <xdr:nvSpPr>
        <xdr:cNvPr id="84214" name="Oval 395">
          <a:extLst>
            <a:ext uri="{FF2B5EF4-FFF2-40B4-BE49-F238E27FC236}">
              <a16:creationId xmlns:a16="http://schemas.microsoft.com/office/drawing/2014/main" id="{00000000-0008-0000-0700-0000F6480100}"/>
            </a:ext>
          </a:extLst>
        </xdr:cNvPr>
        <xdr:cNvSpPr>
          <a:spLocks noChangeArrowheads="1"/>
        </xdr:cNvSpPr>
      </xdr:nvSpPr>
      <xdr:spPr bwMode="auto">
        <a:xfrm>
          <a:off x="7762875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34</xdr:row>
      <xdr:rowOff>9525</xdr:rowOff>
    </xdr:from>
    <xdr:to>
      <xdr:col>30</xdr:col>
      <xdr:colOff>266700</xdr:colOff>
      <xdr:row>34</xdr:row>
      <xdr:rowOff>123825</xdr:rowOff>
    </xdr:to>
    <xdr:sp macro="" textlink="">
      <xdr:nvSpPr>
        <xdr:cNvPr id="84215" name="Oval 396">
          <a:extLst>
            <a:ext uri="{FF2B5EF4-FFF2-40B4-BE49-F238E27FC236}">
              <a16:creationId xmlns:a16="http://schemas.microsoft.com/office/drawing/2014/main" id="{00000000-0008-0000-0700-0000F7480100}"/>
            </a:ext>
          </a:extLst>
        </xdr:cNvPr>
        <xdr:cNvSpPr>
          <a:spLocks noChangeArrowheads="1"/>
        </xdr:cNvSpPr>
      </xdr:nvSpPr>
      <xdr:spPr bwMode="auto">
        <a:xfrm>
          <a:off x="8677275" y="6115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32</xdr:row>
      <xdr:rowOff>95250</xdr:rowOff>
    </xdr:from>
    <xdr:to>
      <xdr:col>30</xdr:col>
      <xdr:colOff>266700</xdr:colOff>
      <xdr:row>33</xdr:row>
      <xdr:rowOff>38100</xdr:rowOff>
    </xdr:to>
    <xdr:sp macro="" textlink="">
      <xdr:nvSpPr>
        <xdr:cNvPr id="84216" name="Oval 397">
          <a:extLst>
            <a:ext uri="{FF2B5EF4-FFF2-40B4-BE49-F238E27FC236}">
              <a16:creationId xmlns:a16="http://schemas.microsoft.com/office/drawing/2014/main" id="{00000000-0008-0000-0700-0000F8480100}"/>
            </a:ext>
          </a:extLst>
        </xdr:cNvPr>
        <xdr:cNvSpPr>
          <a:spLocks noChangeArrowheads="1"/>
        </xdr:cNvSpPr>
      </xdr:nvSpPr>
      <xdr:spPr bwMode="auto">
        <a:xfrm>
          <a:off x="8677275" y="58578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32</xdr:row>
      <xdr:rowOff>85725</xdr:rowOff>
    </xdr:from>
    <xdr:to>
      <xdr:col>26</xdr:col>
      <xdr:colOff>85725</xdr:colOff>
      <xdr:row>33</xdr:row>
      <xdr:rowOff>28575</xdr:rowOff>
    </xdr:to>
    <xdr:sp macro="" textlink="">
      <xdr:nvSpPr>
        <xdr:cNvPr id="84217" name="Oval 398">
          <a:extLst>
            <a:ext uri="{FF2B5EF4-FFF2-40B4-BE49-F238E27FC236}">
              <a16:creationId xmlns:a16="http://schemas.microsoft.com/office/drawing/2014/main" id="{00000000-0008-0000-0700-0000F9480100}"/>
            </a:ext>
          </a:extLst>
        </xdr:cNvPr>
        <xdr:cNvSpPr>
          <a:spLocks noChangeArrowheads="1"/>
        </xdr:cNvSpPr>
      </xdr:nvSpPr>
      <xdr:spPr bwMode="auto">
        <a:xfrm>
          <a:off x="7315200" y="5848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34</xdr:row>
      <xdr:rowOff>95250</xdr:rowOff>
    </xdr:from>
    <xdr:to>
      <xdr:col>26</xdr:col>
      <xdr:colOff>257175</xdr:colOff>
      <xdr:row>35</xdr:row>
      <xdr:rowOff>38100</xdr:rowOff>
    </xdr:to>
    <xdr:sp macro="" textlink="">
      <xdr:nvSpPr>
        <xdr:cNvPr id="84218" name="Oval 399">
          <a:extLst>
            <a:ext uri="{FF2B5EF4-FFF2-40B4-BE49-F238E27FC236}">
              <a16:creationId xmlns:a16="http://schemas.microsoft.com/office/drawing/2014/main" id="{00000000-0008-0000-0700-0000FA480100}"/>
            </a:ext>
          </a:extLst>
        </xdr:cNvPr>
        <xdr:cNvSpPr>
          <a:spLocks noChangeArrowheads="1"/>
        </xdr:cNvSpPr>
      </xdr:nvSpPr>
      <xdr:spPr bwMode="auto">
        <a:xfrm>
          <a:off x="7486650" y="6200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33</xdr:row>
      <xdr:rowOff>47625</xdr:rowOff>
    </xdr:from>
    <xdr:to>
      <xdr:col>30</xdr:col>
      <xdr:colOff>266700</xdr:colOff>
      <xdr:row>33</xdr:row>
      <xdr:rowOff>161925</xdr:rowOff>
    </xdr:to>
    <xdr:sp macro="" textlink="">
      <xdr:nvSpPr>
        <xdr:cNvPr id="84219" name="Oval 400">
          <a:extLst>
            <a:ext uri="{FF2B5EF4-FFF2-40B4-BE49-F238E27FC236}">
              <a16:creationId xmlns:a16="http://schemas.microsoft.com/office/drawing/2014/main" id="{00000000-0008-0000-0700-0000FB480100}"/>
            </a:ext>
          </a:extLst>
        </xdr:cNvPr>
        <xdr:cNvSpPr>
          <a:spLocks noChangeArrowheads="1"/>
        </xdr:cNvSpPr>
      </xdr:nvSpPr>
      <xdr:spPr bwMode="auto">
        <a:xfrm>
          <a:off x="8677275" y="59817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33</xdr:row>
      <xdr:rowOff>57150</xdr:rowOff>
    </xdr:from>
    <xdr:to>
      <xdr:col>26</xdr:col>
      <xdr:colOff>85725</xdr:colOff>
      <xdr:row>34</xdr:row>
      <xdr:rowOff>0</xdr:rowOff>
    </xdr:to>
    <xdr:sp macro="" textlink="">
      <xdr:nvSpPr>
        <xdr:cNvPr id="84220" name="Oval 401">
          <a:extLst>
            <a:ext uri="{FF2B5EF4-FFF2-40B4-BE49-F238E27FC236}">
              <a16:creationId xmlns:a16="http://schemas.microsoft.com/office/drawing/2014/main" id="{00000000-0008-0000-0700-0000FC480100}"/>
            </a:ext>
          </a:extLst>
        </xdr:cNvPr>
        <xdr:cNvSpPr>
          <a:spLocks noChangeArrowheads="1"/>
        </xdr:cNvSpPr>
      </xdr:nvSpPr>
      <xdr:spPr bwMode="auto">
        <a:xfrm>
          <a:off x="7315200" y="59912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28575</xdr:colOff>
      <xdr:row>34</xdr:row>
      <xdr:rowOff>104775</xdr:rowOff>
    </xdr:from>
    <xdr:to>
      <xdr:col>30</xdr:col>
      <xdr:colOff>114300</xdr:colOff>
      <xdr:row>35</xdr:row>
      <xdr:rowOff>47625</xdr:rowOff>
    </xdr:to>
    <xdr:sp macro="" textlink="">
      <xdr:nvSpPr>
        <xdr:cNvPr id="84221" name="Oval 402">
          <a:extLst>
            <a:ext uri="{FF2B5EF4-FFF2-40B4-BE49-F238E27FC236}">
              <a16:creationId xmlns:a16="http://schemas.microsoft.com/office/drawing/2014/main" id="{00000000-0008-0000-0700-0000FD480100}"/>
            </a:ext>
          </a:extLst>
        </xdr:cNvPr>
        <xdr:cNvSpPr>
          <a:spLocks noChangeArrowheads="1"/>
        </xdr:cNvSpPr>
      </xdr:nvSpPr>
      <xdr:spPr bwMode="auto">
        <a:xfrm>
          <a:off x="8524875" y="62103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34</xdr:row>
      <xdr:rowOff>95250</xdr:rowOff>
    </xdr:from>
    <xdr:to>
      <xdr:col>26</xdr:col>
      <xdr:colOff>171450</xdr:colOff>
      <xdr:row>35</xdr:row>
      <xdr:rowOff>38100</xdr:rowOff>
    </xdr:to>
    <xdr:sp macro="" textlink="">
      <xdr:nvSpPr>
        <xdr:cNvPr id="84222" name="Oval 403">
          <a:extLst>
            <a:ext uri="{FF2B5EF4-FFF2-40B4-BE49-F238E27FC236}">
              <a16:creationId xmlns:a16="http://schemas.microsoft.com/office/drawing/2014/main" id="{00000000-0008-0000-0700-0000FE480100}"/>
            </a:ext>
          </a:extLst>
        </xdr:cNvPr>
        <xdr:cNvSpPr>
          <a:spLocks noChangeArrowheads="1"/>
        </xdr:cNvSpPr>
      </xdr:nvSpPr>
      <xdr:spPr bwMode="auto">
        <a:xfrm>
          <a:off x="7400925" y="6200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57150</xdr:colOff>
      <xdr:row>33</xdr:row>
      <xdr:rowOff>133350</xdr:rowOff>
    </xdr:from>
    <xdr:to>
      <xdr:col>26</xdr:col>
      <xdr:colOff>142875</xdr:colOff>
      <xdr:row>34</xdr:row>
      <xdr:rowOff>76200</xdr:rowOff>
    </xdr:to>
    <xdr:sp macro="" textlink="">
      <xdr:nvSpPr>
        <xdr:cNvPr id="84223" name="Oval 404">
          <a:extLst>
            <a:ext uri="{FF2B5EF4-FFF2-40B4-BE49-F238E27FC236}">
              <a16:creationId xmlns:a16="http://schemas.microsoft.com/office/drawing/2014/main" id="{00000000-0008-0000-0700-0000FF480100}"/>
            </a:ext>
          </a:extLst>
        </xdr:cNvPr>
        <xdr:cNvSpPr>
          <a:spLocks noChangeArrowheads="1"/>
        </xdr:cNvSpPr>
      </xdr:nvSpPr>
      <xdr:spPr bwMode="auto">
        <a:xfrm>
          <a:off x="7372350" y="6067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152400</xdr:colOff>
      <xdr:row>34</xdr:row>
      <xdr:rowOff>0</xdr:rowOff>
    </xdr:from>
    <xdr:to>
      <xdr:col>26</xdr:col>
      <xdr:colOff>238125</xdr:colOff>
      <xdr:row>34</xdr:row>
      <xdr:rowOff>114300</xdr:rowOff>
    </xdr:to>
    <xdr:sp macro="" textlink="">
      <xdr:nvSpPr>
        <xdr:cNvPr id="84224" name="Oval 405">
          <a:extLst>
            <a:ext uri="{FF2B5EF4-FFF2-40B4-BE49-F238E27FC236}">
              <a16:creationId xmlns:a16="http://schemas.microsoft.com/office/drawing/2014/main" id="{00000000-0008-0000-0700-000000490100}"/>
            </a:ext>
          </a:extLst>
        </xdr:cNvPr>
        <xdr:cNvSpPr>
          <a:spLocks noChangeArrowheads="1"/>
        </xdr:cNvSpPr>
      </xdr:nvSpPr>
      <xdr:spPr bwMode="auto">
        <a:xfrm>
          <a:off x="7467600" y="61055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104775</xdr:colOff>
      <xdr:row>33</xdr:row>
      <xdr:rowOff>142875</xdr:rowOff>
    </xdr:from>
    <xdr:to>
      <xdr:col>30</xdr:col>
      <xdr:colOff>190500</xdr:colOff>
      <xdr:row>34</xdr:row>
      <xdr:rowOff>85725</xdr:rowOff>
    </xdr:to>
    <xdr:sp macro="" textlink="">
      <xdr:nvSpPr>
        <xdr:cNvPr id="84225" name="Oval 406">
          <a:extLst>
            <a:ext uri="{FF2B5EF4-FFF2-40B4-BE49-F238E27FC236}">
              <a16:creationId xmlns:a16="http://schemas.microsoft.com/office/drawing/2014/main" id="{00000000-0008-0000-0700-000001490100}"/>
            </a:ext>
          </a:extLst>
        </xdr:cNvPr>
        <xdr:cNvSpPr>
          <a:spLocks noChangeArrowheads="1"/>
        </xdr:cNvSpPr>
      </xdr:nvSpPr>
      <xdr:spPr bwMode="auto">
        <a:xfrm>
          <a:off x="8601075" y="6076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66675</xdr:colOff>
      <xdr:row>32</xdr:row>
      <xdr:rowOff>161925</xdr:rowOff>
    </xdr:from>
    <xdr:to>
      <xdr:col>26</xdr:col>
      <xdr:colOff>152400</xdr:colOff>
      <xdr:row>33</xdr:row>
      <xdr:rowOff>104775</xdr:rowOff>
    </xdr:to>
    <xdr:sp macro="" textlink="">
      <xdr:nvSpPr>
        <xdr:cNvPr id="84226" name="Oval 407">
          <a:extLst>
            <a:ext uri="{FF2B5EF4-FFF2-40B4-BE49-F238E27FC236}">
              <a16:creationId xmlns:a16="http://schemas.microsoft.com/office/drawing/2014/main" id="{00000000-0008-0000-0700-000002490100}"/>
            </a:ext>
          </a:extLst>
        </xdr:cNvPr>
        <xdr:cNvSpPr>
          <a:spLocks noChangeArrowheads="1"/>
        </xdr:cNvSpPr>
      </xdr:nvSpPr>
      <xdr:spPr bwMode="auto">
        <a:xfrm>
          <a:off x="7381875" y="59245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33</xdr:row>
      <xdr:rowOff>28575</xdr:rowOff>
    </xdr:from>
    <xdr:to>
      <xdr:col>30</xdr:col>
      <xdr:colOff>171450</xdr:colOff>
      <xdr:row>33</xdr:row>
      <xdr:rowOff>142875</xdr:rowOff>
    </xdr:to>
    <xdr:sp macro="" textlink="">
      <xdr:nvSpPr>
        <xdr:cNvPr id="84227" name="Oval 408">
          <a:extLst>
            <a:ext uri="{FF2B5EF4-FFF2-40B4-BE49-F238E27FC236}">
              <a16:creationId xmlns:a16="http://schemas.microsoft.com/office/drawing/2014/main" id="{00000000-0008-0000-0700-000003490100}"/>
            </a:ext>
          </a:extLst>
        </xdr:cNvPr>
        <xdr:cNvSpPr>
          <a:spLocks noChangeArrowheads="1"/>
        </xdr:cNvSpPr>
      </xdr:nvSpPr>
      <xdr:spPr bwMode="auto">
        <a:xfrm>
          <a:off x="8582025" y="59626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</xdr:colOff>
      <xdr:row>33</xdr:row>
      <xdr:rowOff>152400</xdr:rowOff>
    </xdr:from>
    <xdr:to>
      <xdr:col>30</xdr:col>
      <xdr:colOff>104775</xdr:colOff>
      <xdr:row>34</xdr:row>
      <xdr:rowOff>95250</xdr:rowOff>
    </xdr:to>
    <xdr:sp macro="" textlink="">
      <xdr:nvSpPr>
        <xdr:cNvPr id="84228" name="Oval 409">
          <a:extLst>
            <a:ext uri="{FF2B5EF4-FFF2-40B4-BE49-F238E27FC236}">
              <a16:creationId xmlns:a16="http://schemas.microsoft.com/office/drawing/2014/main" id="{00000000-0008-0000-0700-000004490100}"/>
            </a:ext>
          </a:extLst>
        </xdr:cNvPr>
        <xdr:cNvSpPr>
          <a:spLocks noChangeArrowheads="1"/>
        </xdr:cNvSpPr>
      </xdr:nvSpPr>
      <xdr:spPr bwMode="auto">
        <a:xfrm>
          <a:off x="8515350" y="60864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219075</xdr:colOff>
      <xdr:row>34</xdr:row>
      <xdr:rowOff>104775</xdr:rowOff>
    </xdr:from>
    <xdr:to>
      <xdr:col>30</xdr:col>
      <xdr:colOff>28575</xdr:colOff>
      <xdr:row>35</xdr:row>
      <xdr:rowOff>47625</xdr:rowOff>
    </xdr:to>
    <xdr:sp macro="" textlink="">
      <xdr:nvSpPr>
        <xdr:cNvPr id="84229" name="Oval 410">
          <a:extLst>
            <a:ext uri="{FF2B5EF4-FFF2-40B4-BE49-F238E27FC236}">
              <a16:creationId xmlns:a16="http://schemas.microsoft.com/office/drawing/2014/main" id="{00000000-0008-0000-0700-000005490100}"/>
            </a:ext>
          </a:extLst>
        </xdr:cNvPr>
        <xdr:cNvSpPr>
          <a:spLocks noChangeArrowheads="1"/>
        </xdr:cNvSpPr>
      </xdr:nvSpPr>
      <xdr:spPr bwMode="auto">
        <a:xfrm>
          <a:off x="8439150" y="62103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142875</xdr:colOff>
      <xdr:row>33</xdr:row>
      <xdr:rowOff>57150</xdr:rowOff>
    </xdr:from>
    <xdr:to>
      <xdr:col>26</xdr:col>
      <xdr:colOff>228600</xdr:colOff>
      <xdr:row>34</xdr:row>
      <xdr:rowOff>0</xdr:rowOff>
    </xdr:to>
    <xdr:sp macro="" textlink="">
      <xdr:nvSpPr>
        <xdr:cNvPr id="84230" name="Oval 411">
          <a:extLst>
            <a:ext uri="{FF2B5EF4-FFF2-40B4-BE49-F238E27FC236}">
              <a16:creationId xmlns:a16="http://schemas.microsoft.com/office/drawing/2014/main" id="{00000000-0008-0000-0700-000006490100}"/>
            </a:ext>
          </a:extLst>
        </xdr:cNvPr>
        <xdr:cNvSpPr>
          <a:spLocks noChangeArrowheads="1"/>
        </xdr:cNvSpPr>
      </xdr:nvSpPr>
      <xdr:spPr bwMode="auto">
        <a:xfrm>
          <a:off x="7458075" y="59912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266700</xdr:colOff>
      <xdr:row>34</xdr:row>
      <xdr:rowOff>123825</xdr:rowOff>
    </xdr:from>
    <xdr:to>
      <xdr:col>26</xdr:col>
      <xdr:colOff>352425</xdr:colOff>
      <xdr:row>35</xdr:row>
      <xdr:rowOff>66675</xdr:rowOff>
    </xdr:to>
    <xdr:sp macro="" textlink="">
      <xdr:nvSpPr>
        <xdr:cNvPr id="84231" name="Oval 412">
          <a:extLst>
            <a:ext uri="{FF2B5EF4-FFF2-40B4-BE49-F238E27FC236}">
              <a16:creationId xmlns:a16="http://schemas.microsoft.com/office/drawing/2014/main" id="{00000000-0008-0000-0700-000007490100}"/>
            </a:ext>
          </a:extLst>
        </xdr:cNvPr>
        <xdr:cNvSpPr>
          <a:spLocks noChangeArrowheads="1"/>
        </xdr:cNvSpPr>
      </xdr:nvSpPr>
      <xdr:spPr bwMode="auto">
        <a:xfrm>
          <a:off x="7581900" y="6229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371475</xdr:colOff>
      <xdr:row>34</xdr:row>
      <xdr:rowOff>9525</xdr:rowOff>
    </xdr:from>
    <xdr:to>
      <xdr:col>26</xdr:col>
      <xdr:colOff>457200</xdr:colOff>
      <xdr:row>34</xdr:row>
      <xdr:rowOff>123825</xdr:rowOff>
    </xdr:to>
    <xdr:sp macro="" textlink="">
      <xdr:nvSpPr>
        <xdr:cNvPr id="84232" name="Oval 413">
          <a:extLst>
            <a:ext uri="{FF2B5EF4-FFF2-40B4-BE49-F238E27FC236}">
              <a16:creationId xmlns:a16="http://schemas.microsoft.com/office/drawing/2014/main" id="{00000000-0008-0000-0700-000008490100}"/>
            </a:ext>
          </a:extLst>
        </xdr:cNvPr>
        <xdr:cNvSpPr>
          <a:spLocks noChangeArrowheads="1"/>
        </xdr:cNvSpPr>
      </xdr:nvSpPr>
      <xdr:spPr bwMode="auto">
        <a:xfrm>
          <a:off x="7686675" y="6115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34</xdr:row>
      <xdr:rowOff>123825</xdr:rowOff>
    </xdr:from>
    <xdr:to>
      <xdr:col>26</xdr:col>
      <xdr:colOff>514350</xdr:colOff>
      <xdr:row>35</xdr:row>
      <xdr:rowOff>66675</xdr:rowOff>
    </xdr:to>
    <xdr:sp macro="" textlink="">
      <xdr:nvSpPr>
        <xdr:cNvPr id="84233" name="Oval 414">
          <a:extLst>
            <a:ext uri="{FF2B5EF4-FFF2-40B4-BE49-F238E27FC236}">
              <a16:creationId xmlns:a16="http://schemas.microsoft.com/office/drawing/2014/main" id="{00000000-0008-0000-0700-000009490100}"/>
            </a:ext>
          </a:extLst>
        </xdr:cNvPr>
        <xdr:cNvSpPr>
          <a:spLocks noChangeArrowheads="1"/>
        </xdr:cNvSpPr>
      </xdr:nvSpPr>
      <xdr:spPr bwMode="auto">
        <a:xfrm>
          <a:off x="7743825" y="6229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34</xdr:row>
      <xdr:rowOff>123825</xdr:rowOff>
    </xdr:from>
    <xdr:to>
      <xdr:col>26</xdr:col>
      <xdr:colOff>428625</xdr:colOff>
      <xdr:row>35</xdr:row>
      <xdr:rowOff>66675</xdr:rowOff>
    </xdr:to>
    <xdr:sp macro="" textlink="">
      <xdr:nvSpPr>
        <xdr:cNvPr id="84234" name="Oval 415">
          <a:extLst>
            <a:ext uri="{FF2B5EF4-FFF2-40B4-BE49-F238E27FC236}">
              <a16:creationId xmlns:a16="http://schemas.microsoft.com/office/drawing/2014/main" id="{00000000-0008-0000-0700-00000A490100}"/>
            </a:ext>
          </a:extLst>
        </xdr:cNvPr>
        <xdr:cNvSpPr>
          <a:spLocks noChangeArrowheads="1"/>
        </xdr:cNvSpPr>
      </xdr:nvSpPr>
      <xdr:spPr bwMode="auto">
        <a:xfrm>
          <a:off x="7658100" y="6229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285750</xdr:colOff>
      <xdr:row>34</xdr:row>
      <xdr:rowOff>9525</xdr:rowOff>
    </xdr:from>
    <xdr:to>
      <xdr:col>26</xdr:col>
      <xdr:colOff>371475</xdr:colOff>
      <xdr:row>34</xdr:row>
      <xdr:rowOff>123825</xdr:rowOff>
    </xdr:to>
    <xdr:sp macro="" textlink="">
      <xdr:nvSpPr>
        <xdr:cNvPr id="84235" name="Oval 416">
          <a:extLst>
            <a:ext uri="{FF2B5EF4-FFF2-40B4-BE49-F238E27FC236}">
              <a16:creationId xmlns:a16="http://schemas.microsoft.com/office/drawing/2014/main" id="{00000000-0008-0000-0700-00000B490100}"/>
            </a:ext>
          </a:extLst>
        </xdr:cNvPr>
        <xdr:cNvSpPr>
          <a:spLocks noChangeArrowheads="1"/>
        </xdr:cNvSpPr>
      </xdr:nvSpPr>
      <xdr:spPr bwMode="auto">
        <a:xfrm>
          <a:off x="7600950" y="6115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219075</xdr:colOff>
      <xdr:row>33</xdr:row>
      <xdr:rowOff>85725</xdr:rowOff>
    </xdr:from>
    <xdr:to>
      <xdr:col>26</xdr:col>
      <xdr:colOff>304800</xdr:colOff>
      <xdr:row>34</xdr:row>
      <xdr:rowOff>28575</xdr:rowOff>
    </xdr:to>
    <xdr:sp macro="" textlink="">
      <xdr:nvSpPr>
        <xdr:cNvPr id="84236" name="Oval 417">
          <a:extLst>
            <a:ext uri="{FF2B5EF4-FFF2-40B4-BE49-F238E27FC236}">
              <a16:creationId xmlns:a16="http://schemas.microsoft.com/office/drawing/2014/main" id="{00000000-0008-0000-0700-00000C490100}"/>
            </a:ext>
          </a:extLst>
        </xdr:cNvPr>
        <xdr:cNvSpPr>
          <a:spLocks noChangeArrowheads="1"/>
        </xdr:cNvSpPr>
      </xdr:nvSpPr>
      <xdr:spPr bwMode="auto">
        <a:xfrm>
          <a:off x="7534275" y="6019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33</xdr:row>
      <xdr:rowOff>85725</xdr:rowOff>
    </xdr:from>
    <xdr:to>
      <xdr:col>26</xdr:col>
      <xdr:colOff>514350</xdr:colOff>
      <xdr:row>34</xdr:row>
      <xdr:rowOff>28575</xdr:rowOff>
    </xdr:to>
    <xdr:sp macro="" textlink="">
      <xdr:nvSpPr>
        <xdr:cNvPr id="84237" name="Oval 418">
          <a:extLst>
            <a:ext uri="{FF2B5EF4-FFF2-40B4-BE49-F238E27FC236}">
              <a16:creationId xmlns:a16="http://schemas.microsoft.com/office/drawing/2014/main" id="{00000000-0008-0000-0700-00000D490100}"/>
            </a:ext>
          </a:extLst>
        </xdr:cNvPr>
        <xdr:cNvSpPr>
          <a:spLocks noChangeArrowheads="1"/>
        </xdr:cNvSpPr>
      </xdr:nvSpPr>
      <xdr:spPr bwMode="auto">
        <a:xfrm>
          <a:off x="7743825" y="6019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238125</xdr:colOff>
      <xdr:row>34</xdr:row>
      <xdr:rowOff>19050</xdr:rowOff>
    </xdr:from>
    <xdr:to>
      <xdr:col>26</xdr:col>
      <xdr:colOff>323850</xdr:colOff>
      <xdr:row>34</xdr:row>
      <xdr:rowOff>133350</xdr:rowOff>
    </xdr:to>
    <xdr:sp macro="" textlink="">
      <xdr:nvSpPr>
        <xdr:cNvPr id="84238" name="Oval 419">
          <a:extLst>
            <a:ext uri="{FF2B5EF4-FFF2-40B4-BE49-F238E27FC236}">
              <a16:creationId xmlns:a16="http://schemas.microsoft.com/office/drawing/2014/main" id="{00000000-0008-0000-0700-00000E490100}"/>
            </a:ext>
          </a:extLst>
        </xdr:cNvPr>
        <xdr:cNvSpPr>
          <a:spLocks noChangeArrowheads="1"/>
        </xdr:cNvSpPr>
      </xdr:nvSpPr>
      <xdr:spPr bwMode="auto">
        <a:xfrm>
          <a:off x="7553325" y="61245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66675</xdr:colOff>
      <xdr:row>35</xdr:row>
      <xdr:rowOff>0</xdr:rowOff>
    </xdr:from>
    <xdr:to>
      <xdr:col>29</xdr:col>
      <xdr:colOff>152400</xdr:colOff>
      <xdr:row>35</xdr:row>
      <xdr:rowOff>114300</xdr:rowOff>
    </xdr:to>
    <xdr:sp macro="" textlink="">
      <xdr:nvSpPr>
        <xdr:cNvPr id="84239" name="Oval 420">
          <a:extLst>
            <a:ext uri="{FF2B5EF4-FFF2-40B4-BE49-F238E27FC236}">
              <a16:creationId xmlns:a16="http://schemas.microsoft.com/office/drawing/2014/main" id="{00000000-0008-0000-0700-00000F490100}"/>
            </a:ext>
          </a:extLst>
        </xdr:cNvPr>
        <xdr:cNvSpPr>
          <a:spLocks noChangeArrowheads="1"/>
        </xdr:cNvSpPr>
      </xdr:nvSpPr>
      <xdr:spPr bwMode="auto">
        <a:xfrm>
          <a:off x="8286750" y="62769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219075</xdr:colOff>
      <xdr:row>33</xdr:row>
      <xdr:rowOff>9525</xdr:rowOff>
    </xdr:from>
    <xdr:to>
      <xdr:col>26</xdr:col>
      <xdr:colOff>304800</xdr:colOff>
      <xdr:row>33</xdr:row>
      <xdr:rowOff>123825</xdr:rowOff>
    </xdr:to>
    <xdr:sp macro="" textlink="">
      <xdr:nvSpPr>
        <xdr:cNvPr id="84240" name="Oval 421">
          <a:extLst>
            <a:ext uri="{FF2B5EF4-FFF2-40B4-BE49-F238E27FC236}">
              <a16:creationId xmlns:a16="http://schemas.microsoft.com/office/drawing/2014/main" id="{00000000-0008-0000-0700-000010490100}"/>
            </a:ext>
          </a:extLst>
        </xdr:cNvPr>
        <xdr:cNvSpPr>
          <a:spLocks noChangeArrowheads="1"/>
        </xdr:cNvSpPr>
      </xdr:nvSpPr>
      <xdr:spPr bwMode="auto">
        <a:xfrm>
          <a:off x="7534275" y="5943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304800</xdr:colOff>
      <xdr:row>33</xdr:row>
      <xdr:rowOff>85725</xdr:rowOff>
    </xdr:from>
    <xdr:to>
      <xdr:col>26</xdr:col>
      <xdr:colOff>390525</xdr:colOff>
      <xdr:row>34</xdr:row>
      <xdr:rowOff>28575</xdr:rowOff>
    </xdr:to>
    <xdr:sp macro="" textlink="">
      <xdr:nvSpPr>
        <xdr:cNvPr id="84241" name="Oval 422">
          <a:extLst>
            <a:ext uri="{FF2B5EF4-FFF2-40B4-BE49-F238E27FC236}">
              <a16:creationId xmlns:a16="http://schemas.microsoft.com/office/drawing/2014/main" id="{00000000-0008-0000-0700-000011490100}"/>
            </a:ext>
          </a:extLst>
        </xdr:cNvPr>
        <xdr:cNvSpPr>
          <a:spLocks noChangeArrowheads="1"/>
        </xdr:cNvSpPr>
      </xdr:nvSpPr>
      <xdr:spPr bwMode="auto">
        <a:xfrm>
          <a:off x="7620000" y="6019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466725</xdr:colOff>
      <xdr:row>33</xdr:row>
      <xdr:rowOff>0</xdr:rowOff>
    </xdr:from>
    <xdr:to>
      <xdr:col>26</xdr:col>
      <xdr:colOff>552450</xdr:colOff>
      <xdr:row>33</xdr:row>
      <xdr:rowOff>114300</xdr:rowOff>
    </xdr:to>
    <xdr:sp macro="" textlink="">
      <xdr:nvSpPr>
        <xdr:cNvPr id="84242" name="Oval 423">
          <a:extLst>
            <a:ext uri="{FF2B5EF4-FFF2-40B4-BE49-F238E27FC236}">
              <a16:creationId xmlns:a16="http://schemas.microsoft.com/office/drawing/2014/main" id="{00000000-0008-0000-0700-000012490100}"/>
            </a:ext>
          </a:extLst>
        </xdr:cNvPr>
        <xdr:cNvSpPr>
          <a:spLocks noChangeArrowheads="1"/>
        </xdr:cNvSpPr>
      </xdr:nvSpPr>
      <xdr:spPr bwMode="auto">
        <a:xfrm>
          <a:off x="7781925" y="59340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333375</xdr:colOff>
      <xdr:row>33</xdr:row>
      <xdr:rowOff>19050</xdr:rowOff>
    </xdr:from>
    <xdr:to>
      <xdr:col>26</xdr:col>
      <xdr:colOff>419100</xdr:colOff>
      <xdr:row>33</xdr:row>
      <xdr:rowOff>133350</xdr:rowOff>
    </xdr:to>
    <xdr:sp macro="" textlink="">
      <xdr:nvSpPr>
        <xdr:cNvPr id="84243" name="Oval 424">
          <a:extLst>
            <a:ext uri="{FF2B5EF4-FFF2-40B4-BE49-F238E27FC236}">
              <a16:creationId xmlns:a16="http://schemas.microsoft.com/office/drawing/2014/main" id="{00000000-0008-0000-0700-000013490100}"/>
            </a:ext>
          </a:extLst>
        </xdr:cNvPr>
        <xdr:cNvSpPr>
          <a:spLocks noChangeArrowheads="1"/>
        </xdr:cNvSpPr>
      </xdr:nvSpPr>
      <xdr:spPr bwMode="auto">
        <a:xfrm>
          <a:off x="7648575" y="5953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523875</xdr:colOff>
      <xdr:row>35</xdr:row>
      <xdr:rowOff>123825</xdr:rowOff>
    </xdr:from>
    <xdr:to>
      <xdr:col>26</xdr:col>
      <xdr:colOff>609600</xdr:colOff>
      <xdr:row>36</xdr:row>
      <xdr:rowOff>66675</xdr:rowOff>
    </xdr:to>
    <xdr:sp macro="" textlink="">
      <xdr:nvSpPr>
        <xdr:cNvPr id="84244" name="Oval 425">
          <a:extLst>
            <a:ext uri="{FF2B5EF4-FFF2-40B4-BE49-F238E27FC236}">
              <a16:creationId xmlns:a16="http://schemas.microsoft.com/office/drawing/2014/main" id="{00000000-0008-0000-0700-000014490100}"/>
            </a:ext>
          </a:extLst>
        </xdr:cNvPr>
        <xdr:cNvSpPr>
          <a:spLocks noChangeArrowheads="1"/>
        </xdr:cNvSpPr>
      </xdr:nvSpPr>
      <xdr:spPr bwMode="auto">
        <a:xfrm>
          <a:off x="7839075" y="6400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35</xdr:row>
      <xdr:rowOff>95250</xdr:rowOff>
    </xdr:from>
    <xdr:to>
      <xdr:col>29</xdr:col>
      <xdr:colOff>85725</xdr:colOff>
      <xdr:row>36</xdr:row>
      <xdr:rowOff>38100</xdr:rowOff>
    </xdr:to>
    <xdr:sp macro="" textlink="">
      <xdr:nvSpPr>
        <xdr:cNvPr id="84245" name="Oval 426">
          <a:extLst>
            <a:ext uri="{FF2B5EF4-FFF2-40B4-BE49-F238E27FC236}">
              <a16:creationId xmlns:a16="http://schemas.microsoft.com/office/drawing/2014/main" id="{00000000-0008-0000-0700-000015490100}"/>
            </a:ext>
          </a:extLst>
        </xdr:cNvPr>
        <xdr:cNvSpPr>
          <a:spLocks noChangeArrowheads="1"/>
        </xdr:cNvSpPr>
      </xdr:nvSpPr>
      <xdr:spPr bwMode="auto">
        <a:xfrm>
          <a:off x="8220075" y="63722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34</xdr:row>
      <xdr:rowOff>38100</xdr:rowOff>
    </xdr:from>
    <xdr:to>
      <xdr:col>29</xdr:col>
      <xdr:colOff>247650</xdr:colOff>
      <xdr:row>34</xdr:row>
      <xdr:rowOff>152400</xdr:rowOff>
    </xdr:to>
    <xdr:sp macro="" textlink="">
      <xdr:nvSpPr>
        <xdr:cNvPr id="84246" name="Oval 427">
          <a:extLst>
            <a:ext uri="{FF2B5EF4-FFF2-40B4-BE49-F238E27FC236}">
              <a16:creationId xmlns:a16="http://schemas.microsoft.com/office/drawing/2014/main" id="{00000000-0008-0000-0700-000016490100}"/>
            </a:ext>
          </a:extLst>
        </xdr:cNvPr>
        <xdr:cNvSpPr>
          <a:spLocks noChangeArrowheads="1"/>
        </xdr:cNvSpPr>
      </xdr:nvSpPr>
      <xdr:spPr bwMode="auto">
        <a:xfrm>
          <a:off x="8382000" y="61436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209550</xdr:colOff>
      <xdr:row>33</xdr:row>
      <xdr:rowOff>133350</xdr:rowOff>
    </xdr:from>
    <xdr:to>
      <xdr:col>30</xdr:col>
      <xdr:colOff>19050</xdr:colOff>
      <xdr:row>34</xdr:row>
      <xdr:rowOff>76200</xdr:rowOff>
    </xdr:to>
    <xdr:sp macro="" textlink="">
      <xdr:nvSpPr>
        <xdr:cNvPr id="84247" name="Oval 428">
          <a:extLst>
            <a:ext uri="{FF2B5EF4-FFF2-40B4-BE49-F238E27FC236}">
              <a16:creationId xmlns:a16="http://schemas.microsoft.com/office/drawing/2014/main" id="{00000000-0008-0000-0700-000017490100}"/>
            </a:ext>
          </a:extLst>
        </xdr:cNvPr>
        <xdr:cNvSpPr>
          <a:spLocks noChangeArrowheads="1"/>
        </xdr:cNvSpPr>
      </xdr:nvSpPr>
      <xdr:spPr bwMode="auto">
        <a:xfrm>
          <a:off x="8429625" y="6067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152400</xdr:colOff>
      <xdr:row>34</xdr:row>
      <xdr:rowOff>133350</xdr:rowOff>
    </xdr:from>
    <xdr:to>
      <xdr:col>29</xdr:col>
      <xdr:colOff>238125</xdr:colOff>
      <xdr:row>35</xdr:row>
      <xdr:rowOff>76200</xdr:rowOff>
    </xdr:to>
    <xdr:sp macro="" textlink="">
      <xdr:nvSpPr>
        <xdr:cNvPr id="84248" name="Oval 429">
          <a:extLst>
            <a:ext uri="{FF2B5EF4-FFF2-40B4-BE49-F238E27FC236}">
              <a16:creationId xmlns:a16="http://schemas.microsoft.com/office/drawing/2014/main" id="{00000000-0008-0000-0700-000018490100}"/>
            </a:ext>
          </a:extLst>
        </xdr:cNvPr>
        <xdr:cNvSpPr>
          <a:spLocks noChangeArrowheads="1"/>
        </xdr:cNvSpPr>
      </xdr:nvSpPr>
      <xdr:spPr bwMode="auto">
        <a:xfrm>
          <a:off x="8372475" y="62388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33</xdr:row>
      <xdr:rowOff>142875</xdr:rowOff>
    </xdr:from>
    <xdr:to>
      <xdr:col>29</xdr:col>
      <xdr:colOff>180975</xdr:colOff>
      <xdr:row>34</xdr:row>
      <xdr:rowOff>85725</xdr:rowOff>
    </xdr:to>
    <xdr:sp macro="" textlink="">
      <xdr:nvSpPr>
        <xdr:cNvPr id="84249" name="Oval 430">
          <a:extLst>
            <a:ext uri="{FF2B5EF4-FFF2-40B4-BE49-F238E27FC236}">
              <a16:creationId xmlns:a16="http://schemas.microsoft.com/office/drawing/2014/main" id="{00000000-0008-0000-0700-000019490100}"/>
            </a:ext>
          </a:extLst>
        </xdr:cNvPr>
        <xdr:cNvSpPr>
          <a:spLocks noChangeArrowheads="1"/>
        </xdr:cNvSpPr>
      </xdr:nvSpPr>
      <xdr:spPr bwMode="auto">
        <a:xfrm>
          <a:off x="8315325" y="6076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33</xdr:row>
      <xdr:rowOff>47625</xdr:rowOff>
    </xdr:from>
    <xdr:to>
      <xdr:col>29</xdr:col>
      <xdr:colOff>161925</xdr:colOff>
      <xdr:row>33</xdr:row>
      <xdr:rowOff>161925</xdr:rowOff>
    </xdr:to>
    <xdr:sp macro="" textlink="">
      <xdr:nvSpPr>
        <xdr:cNvPr id="84250" name="Oval 431">
          <a:extLst>
            <a:ext uri="{FF2B5EF4-FFF2-40B4-BE49-F238E27FC236}">
              <a16:creationId xmlns:a16="http://schemas.microsoft.com/office/drawing/2014/main" id="{00000000-0008-0000-0700-00001A490100}"/>
            </a:ext>
          </a:extLst>
        </xdr:cNvPr>
        <xdr:cNvSpPr>
          <a:spLocks noChangeArrowheads="1"/>
        </xdr:cNvSpPr>
      </xdr:nvSpPr>
      <xdr:spPr bwMode="auto">
        <a:xfrm>
          <a:off x="8296275" y="59817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34</xdr:row>
      <xdr:rowOff>66675</xdr:rowOff>
    </xdr:from>
    <xdr:to>
      <xdr:col>29</xdr:col>
      <xdr:colOff>180975</xdr:colOff>
      <xdr:row>35</xdr:row>
      <xdr:rowOff>9525</xdr:rowOff>
    </xdr:to>
    <xdr:sp macro="" textlink="">
      <xdr:nvSpPr>
        <xdr:cNvPr id="84251" name="Oval 432">
          <a:extLst>
            <a:ext uri="{FF2B5EF4-FFF2-40B4-BE49-F238E27FC236}">
              <a16:creationId xmlns:a16="http://schemas.microsoft.com/office/drawing/2014/main" id="{00000000-0008-0000-0700-00001B490100}"/>
            </a:ext>
          </a:extLst>
        </xdr:cNvPr>
        <xdr:cNvSpPr>
          <a:spLocks noChangeArrowheads="1"/>
        </xdr:cNvSpPr>
      </xdr:nvSpPr>
      <xdr:spPr bwMode="auto">
        <a:xfrm>
          <a:off x="8315325" y="61722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542925</xdr:colOff>
      <xdr:row>32</xdr:row>
      <xdr:rowOff>104775</xdr:rowOff>
    </xdr:from>
    <xdr:to>
      <xdr:col>26</xdr:col>
      <xdr:colOff>628650</xdr:colOff>
      <xdr:row>33</xdr:row>
      <xdr:rowOff>47625</xdr:rowOff>
    </xdr:to>
    <xdr:sp macro="" textlink="">
      <xdr:nvSpPr>
        <xdr:cNvPr id="84252" name="Oval 433">
          <a:extLst>
            <a:ext uri="{FF2B5EF4-FFF2-40B4-BE49-F238E27FC236}">
              <a16:creationId xmlns:a16="http://schemas.microsoft.com/office/drawing/2014/main" id="{00000000-0008-0000-0700-00001C490100}"/>
            </a:ext>
          </a:extLst>
        </xdr:cNvPr>
        <xdr:cNvSpPr>
          <a:spLocks noChangeArrowheads="1"/>
        </xdr:cNvSpPr>
      </xdr:nvSpPr>
      <xdr:spPr bwMode="auto">
        <a:xfrm>
          <a:off x="7858125" y="58674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247650</xdr:colOff>
      <xdr:row>33</xdr:row>
      <xdr:rowOff>9525</xdr:rowOff>
    </xdr:from>
    <xdr:to>
      <xdr:col>30</xdr:col>
      <xdr:colOff>57150</xdr:colOff>
      <xdr:row>33</xdr:row>
      <xdr:rowOff>123825</xdr:rowOff>
    </xdr:to>
    <xdr:sp macro="" textlink="">
      <xdr:nvSpPr>
        <xdr:cNvPr id="84253" name="Oval 434">
          <a:extLst>
            <a:ext uri="{FF2B5EF4-FFF2-40B4-BE49-F238E27FC236}">
              <a16:creationId xmlns:a16="http://schemas.microsoft.com/office/drawing/2014/main" id="{00000000-0008-0000-0700-00001D490100}"/>
            </a:ext>
          </a:extLst>
        </xdr:cNvPr>
        <xdr:cNvSpPr>
          <a:spLocks noChangeArrowheads="1"/>
        </xdr:cNvSpPr>
      </xdr:nvSpPr>
      <xdr:spPr bwMode="auto">
        <a:xfrm>
          <a:off x="8467725" y="5943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66675</xdr:colOff>
      <xdr:row>32</xdr:row>
      <xdr:rowOff>47625</xdr:rowOff>
    </xdr:from>
    <xdr:to>
      <xdr:col>28</xdr:col>
      <xdr:colOff>28575</xdr:colOff>
      <xdr:row>32</xdr:row>
      <xdr:rowOff>161925</xdr:rowOff>
    </xdr:to>
    <xdr:sp macro="" textlink="">
      <xdr:nvSpPr>
        <xdr:cNvPr id="84254" name="Oval 435">
          <a:extLst>
            <a:ext uri="{FF2B5EF4-FFF2-40B4-BE49-F238E27FC236}">
              <a16:creationId xmlns:a16="http://schemas.microsoft.com/office/drawing/2014/main" id="{00000000-0008-0000-0700-00001E490100}"/>
            </a:ext>
          </a:extLst>
        </xdr:cNvPr>
        <xdr:cNvSpPr>
          <a:spLocks noChangeArrowheads="1"/>
        </xdr:cNvSpPr>
      </xdr:nvSpPr>
      <xdr:spPr bwMode="auto">
        <a:xfrm>
          <a:off x="8039100" y="5810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28575</xdr:colOff>
      <xdr:row>32</xdr:row>
      <xdr:rowOff>66675</xdr:rowOff>
    </xdr:from>
    <xdr:to>
      <xdr:col>28</xdr:col>
      <xdr:colOff>114300</xdr:colOff>
      <xdr:row>33</xdr:row>
      <xdr:rowOff>9525</xdr:rowOff>
    </xdr:to>
    <xdr:sp macro="" textlink="">
      <xdr:nvSpPr>
        <xdr:cNvPr id="84255" name="Oval 436">
          <a:extLst>
            <a:ext uri="{FF2B5EF4-FFF2-40B4-BE49-F238E27FC236}">
              <a16:creationId xmlns:a16="http://schemas.microsoft.com/office/drawing/2014/main" id="{00000000-0008-0000-0700-00001F490100}"/>
            </a:ext>
          </a:extLst>
        </xdr:cNvPr>
        <xdr:cNvSpPr>
          <a:spLocks noChangeArrowheads="1"/>
        </xdr:cNvSpPr>
      </xdr:nvSpPr>
      <xdr:spPr bwMode="auto">
        <a:xfrm>
          <a:off x="8124825" y="58293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628650</xdr:colOff>
      <xdr:row>32</xdr:row>
      <xdr:rowOff>57150</xdr:rowOff>
    </xdr:from>
    <xdr:to>
      <xdr:col>27</xdr:col>
      <xdr:colOff>57150</xdr:colOff>
      <xdr:row>33</xdr:row>
      <xdr:rowOff>0</xdr:rowOff>
    </xdr:to>
    <xdr:sp macro="" textlink="">
      <xdr:nvSpPr>
        <xdr:cNvPr id="84256" name="Oval 437">
          <a:extLst>
            <a:ext uri="{FF2B5EF4-FFF2-40B4-BE49-F238E27FC236}">
              <a16:creationId xmlns:a16="http://schemas.microsoft.com/office/drawing/2014/main" id="{00000000-0008-0000-0700-000020490100}"/>
            </a:ext>
          </a:extLst>
        </xdr:cNvPr>
        <xdr:cNvSpPr>
          <a:spLocks noChangeArrowheads="1"/>
        </xdr:cNvSpPr>
      </xdr:nvSpPr>
      <xdr:spPr bwMode="auto">
        <a:xfrm>
          <a:off x="7943850" y="5819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32</xdr:row>
      <xdr:rowOff>57150</xdr:rowOff>
    </xdr:from>
    <xdr:to>
      <xdr:col>26</xdr:col>
      <xdr:colOff>171450</xdr:colOff>
      <xdr:row>33</xdr:row>
      <xdr:rowOff>0</xdr:rowOff>
    </xdr:to>
    <xdr:sp macro="" textlink="">
      <xdr:nvSpPr>
        <xdr:cNvPr id="84257" name="Oval 438">
          <a:extLst>
            <a:ext uri="{FF2B5EF4-FFF2-40B4-BE49-F238E27FC236}">
              <a16:creationId xmlns:a16="http://schemas.microsoft.com/office/drawing/2014/main" id="{00000000-0008-0000-0700-000021490100}"/>
            </a:ext>
          </a:extLst>
        </xdr:cNvPr>
        <xdr:cNvSpPr>
          <a:spLocks noChangeArrowheads="1"/>
        </xdr:cNvSpPr>
      </xdr:nvSpPr>
      <xdr:spPr bwMode="auto">
        <a:xfrm>
          <a:off x="7400925" y="5819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</xdr:colOff>
      <xdr:row>33</xdr:row>
      <xdr:rowOff>85725</xdr:rowOff>
    </xdr:from>
    <xdr:to>
      <xdr:col>30</xdr:col>
      <xdr:colOff>95250</xdr:colOff>
      <xdr:row>34</xdr:row>
      <xdr:rowOff>28575</xdr:rowOff>
    </xdr:to>
    <xdr:sp macro="" textlink="">
      <xdr:nvSpPr>
        <xdr:cNvPr id="84258" name="Oval 439">
          <a:extLst>
            <a:ext uri="{FF2B5EF4-FFF2-40B4-BE49-F238E27FC236}">
              <a16:creationId xmlns:a16="http://schemas.microsoft.com/office/drawing/2014/main" id="{00000000-0008-0000-0700-000022490100}"/>
            </a:ext>
          </a:extLst>
        </xdr:cNvPr>
        <xdr:cNvSpPr>
          <a:spLocks noChangeArrowheads="1"/>
        </xdr:cNvSpPr>
      </xdr:nvSpPr>
      <xdr:spPr bwMode="auto">
        <a:xfrm>
          <a:off x="8505825" y="6019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33</xdr:row>
      <xdr:rowOff>38100</xdr:rowOff>
    </xdr:from>
    <xdr:to>
      <xdr:col>29</xdr:col>
      <xdr:colOff>247650</xdr:colOff>
      <xdr:row>33</xdr:row>
      <xdr:rowOff>152400</xdr:rowOff>
    </xdr:to>
    <xdr:sp macro="" textlink="">
      <xdr:nvSpPr>
        <xdr:cNvPr id="84259" name="Oval 440">
          <a:extLst>
            <a:ext uri="{FF2B5EF4-FFF2-40B4-BE49-F238E27FC236}">
              <a16:creationId xmlns:a16="http://schemas.microsoft.com/office/drawing/2014/main" id="{00000000-0008-0000-0700-000023490100}"/>
            </a:ext>
          </a:extLst>
        </xdr:cNvPr>
        <xdr:cNvSpPr>
          <a:spLocks noChangeArrowheads="1"/>
        </xdr:cNvSpPr>
      </xdr:nvSpPr>
      <xdr:spPr bwMode="auto">
        <a:xfrm>
          <a:off x="8382000" y="59721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31</xdr:row>
      <xdr:rowOff>142875</xdr:rowOff>
    </xdr:from>
    <xdr:to>
      <xdr:col>26</xdr:col>
      <xdr:colOff>85725</xdr:colOff>
      <xdr:row>32</xdr:row>
      <xdr:rowOff>85725</xdr:rowOff>
    </xdr:to>
    <xdr:sp macro="" textlink="">
      <xdr:nvSpPr>
        <xdr:cNvPr id="84260" name="Oval 441">
          <a:extLst>
            <a:ext uri="{FF2B5EF4-FFF2-40B4-BE49-F238E27FC236}">
              <a16:creationId xmlns:a16="http://schemas.microsoft.com/office/drawing/2014/main" id="{00000000-0008-0000-0700-000024490100}"/>
            </a:ext>
          </a:extLst>
        </xdr:cNvPr>
        <xdr:cNvSpPr>
          <a:spLocks noChangeArrowheads="1"/>
        </xdr:cNvSpPr>
      </xdr:nvSpPr>
      <xdr:spPr bwMode="auto">
        <a:xfrm>
          <a:off x="7315200" y="5734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114300</xdr:colOff>
      <xdr:row>32</xdr:row>
      <xdr:rowOff>133350</xdr:rowOff>
    </xdr:from>
    <xdr:to>
      <xdr:col>29</xdr:col>
      <xdr:colOff>76200</xdr:colOff>
      <xdr:row>33</xdr:row>
      <xdr:rowOff>76200</xdr:rowOff>
    </xdr:to>
    <xdr:sp macro="" textlink="">
      <xdr:nvSpPr>
        <xdr:cNvPr id="84261" name="Oval 442">
          <a:extLst>
            <a:ext uri="{FF2B5EF4-FFF2-40B4-BE49-F238E27FC236}">
              <a16:creationId xmlns:a16="http://schemas.microsoft.com/office/drawing/2014/main" id="{00000000-0008-0000-0700-000025490100}"/>
            </a:ext>
          </a:extLst>
        </xdr:cNvPr>
        <xdr:cNvSpPr>
          <a:spLocks noChangeArrowheads="1"/>
        </xdr:cNvSpPr>
      </xdr:nvSpPr>
      <xdr:spPr bwMode="auto">
        <a:xfrm>
          <a:off x="8210550" y="58959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209550</xdr:colOff>
      <xdr:row>32</xdr:row>
      <xdr:rowOff>47625</xdr:rowOff>
    </xdr:from>
    <xdr:to>
      <xdr:col>26</xdr:col>
      <xdr:colOff>295275</xdr:colOff>
      <xdr:row>32</xdr:row>
      <xdr:rowOff>161925</xdr:rowOff>
    </xdr:to>
    <xdr:sp macro="" textlink="">
      <xdr:nvSpPr>
        <xdr:cNvPr id="84262" name="Oval 443">
          <a:extLst>
            <a:ext uri="{FF2B5EF4-FFF2-40B4-BE49-F238E27FC236}">
              <a16:creationId xmlns:a16="http://schemas.microsoft.com/office/drawing/2014/main" id="{00000000-0008-0000-0700-000026490100}"/>
            </a:ext>
          </a:extLst>
        </xdr:cNvPr>
        <xdr:cNvSpPr>
          <a:spLocks noChangeArrowheads="1"/>
        </xdr:cNvSpPr>
      </xdr:nvSpPr>
      <xdr:spPr bwMode="auto">
        <a:xfrm>
          <a:off x="7524750" y="5810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123825</xdr:colOff>
      <xdr:row>31</xdr:row>
      <xdr:rowOff>152400</xdr:rowOff>
    </xdr:from>
    <xdr:to>
      <xdr:col>26</xdr:col>
      <xdr:colOff>209550</xdr:colOff>
      <xdr:row>32</xdr:row>
      <xdr:rowOff>95250</xdr:rowOff>
    </xdr:to>
    <xdr:sp macro="" textlink="">
      <xdr:nvSpPr>
        <xdr:cNvPr id="84263" name="Oval 444">
          <a:extLst>
            <a:ext uri="{FF2B5EF4-FFF2-40B4-BE49-F238E27FC236}">
              <a16:creationId xmlns:a16="http://schemas.microsoft.com/office/drawing/2014/main" id="{00000000-0008-0000-0700-000027490100}"/>
            </a:ext>
          </a:extLst>
        </xdr:cNvPr>
        <xdr:cNvSpPr>
          <a:spLocks noChangeArrowheads="1"/>
        </xdr:cNvSpPr>
      </xdr:nvSpPr>
      <xdr:spPr bwMode="auto">
        <a:xfrm>
          <a:off x="7439025" y="57435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161925</xdr:colOff>
      <xdr:row>32</xdr:row>
      <xdr:rowOff>114300</xdr:rowOff>
    </xdr:from>
    <xdr:to>
      <xdr:col>26</xdr:col>
      <xdr:colOff>247650</xdr:colOff>
      <xdr:row>33</xdr:row>
      <xdr:rowOff>57150</xdr:rowOff>
    </xdr:to>
    <xdr:sp macro="" textlink="">
      <xdr:nvSpPr>
        <xdr:cNvPr id="84264" name="Oval 445">
          <a:extLst>
            <a:ext uri="{FF2B5EF4-FFF2-40B4-BE49-F238E27FC236}">
              <a16:creationId xmlns:a16="http://schemas.microsoft.com/office/drawing/2014/main" id="{00000000-0008-0000-0700-000028490100}"/>
            </a:ext>
          </a:extLst>
        </xdr:cNvPr>
        <xdr:cNvSpPr>
          <a:spLocks noChangeArrowheads="1"/>
        </xdr:cNvSpPr>
      </xdr:nvSpPr>
      <xdr:spPr bwMode="auto">
        <a:xfrm>
          <a:off x="7477125" y="58769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276225</xdr:colOff>
      <xdr:row>32</xdr:row>
      <xdr:rowOff>142875</xdr:rowOff>
    </xdr:from>
    <xdr:to>
      <xdr:col>26</xdr:col>
      <xdr:colOff>361950</xdr:colOff>
      <xdr:row>33</xdr:row>
      <xdr:rowOff>85725</xdr:rowOff>
    </xdr:to>
    <xdr:sp macro="" textlink="">
      <xdr:nvSpPr>
        <xdr:cNvPr id="84265" name="Oval 446">
          <a:extLst>
            <a:ext uri="{FF2B5EF4-FFF2-40B4-BE49-F238E27FC236}">
              <a16:creationId xmlns:a16="http://schemas.microsoft.com/office/drawing/2014/main" id="{00000000-0008-0000-0700-000029490100}"/>
            </a:ext>
          </a:extLst>
        </xdr:cNvPr>
        <xdr:cNvSpPr>
          <a:spLocks noChangeArrowheads="1"/>
        </xdr:cNvSpPr>
      </xdr:nvSpPr>
      <xdr:spPr bwMode="auto">
        <a:xfrm>
          <a:off x="7591425" y="59055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390525</xdr:colOff>
      <xdr:row>32</xdr:row>
      <xdr:rowOff>114300</xdr:rowOff>
    </xdr:from>
    <xdr:to>
      <xdr:col>26</xdr:col>
      <xdr:colOff>476250</xdr:colOff>
      <xdr:row>33</xdr:row>
      <xdr:rowOff>57150</xdr:rowOff>
    </xdr:to>
    <xdr:sp macro="" textlink="">
      <xdr:nvSpPr>
        <xdr:cNvPr id="84266" name="Oval 447">
          <a:extLst>
            <a:ext uri="{FF2B5EF4-FFF2-40B4-BE49-F238E27FC236}">
              <a16:creationId xmlns:a16="http://schemas.microsoft.com/office/drawing/2014/main" id="{00000000-0008-0000-0700-00002A490100}"/>
            </a:ext>
          </a:extLst>
        </xdr:cNvPr>
        <xdr:cNvSpPr>
          <a:spLocks noChangeArrowheads="1"/>
        </xdr:cNvSpPr>
      </xdr:nvSpPr>
      <xdr:spPr bwMode="auto">
        <a:xfrm>
          <a:off x="7705725" y="58769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152400</xdr:colOff>
      <xdr:row>32</xdr:row>
      <xdr:rowOff>114300</xdr:rowOff>
    </xdr:from>
    <xdr:to>
      <xdr:col>29</xdr:col>
      <xdr:colOff>238125</xdr:colOff>
      <xdr:row>33</xdr:row>
      <xdr:rowOff>57150</xdr:rowOff>
    </xdr:to>
    <xdr:sp macro="" textlink="">
      <xdr:nvSpPr>
        <xdr:cNvPr id="84267" name="Oval 448">
          <a:extLst>
            <a:ext uri="{FF2B5EF4-FFF2-40B4-BE49-F238E27FC236}">
              <a16:creationId xmlns:a16="http://schemas.microsoft.com/office/drawing/2014/main" id="{00000000-0008-0000-0700-00002B490100}"/>
            </a:ext>
          </a:extLst>
        </xdr:cNvPr>
        <xdr:cNvSpPr>
          <a:spLocks noChangeArrowheads="1"/>
        </xdr:cNvSpPr>
      </xdr:nvSpPr>
      <xdr:spPr bwMode="auto">
        <a:xfrm>
          <a:off x="8372475" y="58769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57150</xdr:colOff>
      <xdr:row>32</xdr:row>
      <xdr:rowOff>104775</xdr:rowOff>
    </xdr:from>
    <xdr:to>
      <xdr:col>29</xdr:col>
      <xdr:colOff>142875</xdr:colOff>
      <xdr:row>33</xdr:row>
      <xdr:rowOff>47625</xdr:rowOff>
    </xdr:to>
    <xdr:sp macro="" textlink="">
      <xdr:nvSpPr>
        <xdr:cNvPr id="84268" name="Oval 449">
          <a:extLst>
            <a:ext uri="{FF2B5EF4-FFF2-40B4-BE49-F238E27FC236}">
              <a16:creationId xmlns:a16="http://schemas.microsoft.com/office/drawing/2014/main" id="{00000000-0008-0000-0700-00002C490100}"/>
            </a:ext>
          </a:extLst>
        </xdr:cNvPr>
        <xdr:cNvSpPr>
          <a:spLocks noChangeArrowheads="1"/>
        </xdr:cNvSpPr>
      </xdr:nvSpPr>
      <xdr:spPr bwMode="auto">
        <a:xfrm>
          <a:off x="8277225" y="58674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32</xdr:row>
      <xdr:rowOff>9525</xdr:rowOff>
    </xdr:from>
    <xdr:to>
      <xdr:col>26</xdr:col>
      <xdr:colOff>590550</xdr:colOff>
      <xdr:row>32</xdr:row>
      <xdr:rowOff>123825</xdr:rowOff>
    </xdr:to>
    <xdr:sp macro="" textlink="">
      <xdr:nvSpPr>
        <xdr:cNvPr id="84269" name="Oval 450">
          <a:extLst>
            <a:ext uri="{FF2B5EF4-FFF2-40B4-BE49-F238E27FC236}">
              <a16:creationId xmlns:a16="http://schemas.microsoft.com/office/drawing/2014/main" id="{00000000-0008-0000-0700-00002D490100}"/>
            </a:ext>
          </a:extLst>
        </xdr:cNvPr>
        <xdr:cNvSpPr>
          <a:spLocks noChangeArrowheads="1"/>
        </xdr:cNvSpPr>
      </xdr:nvSpPr>
      <xdr:spPr bwMode="auto">
        <a:xfrm>
          <a:off x="7820025" y="57721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95250</xdr:colOff>
      <xdr:row>32</xdr:row>
      <xdr:rowOff>114300</xdr:rowOff>
    </xdr:from>
    <xdr:to>
      <xdr:col>30</xdr:col>
      <xdr:colOff>180975</xdr:colOff>
      <xdr:row>33</xdr:row>
      <xdr:rowOff>57150</xdr:rowOff>
    </xdr:to>
    <xdr:sp macro="" textlink="">
      <xdr:nvSpPr>
        <xdr:cNvPr id="84270" name="Oval 451">
          <a:extLst>
            <a:ext uri="{FF2B5EF4-FFF2-40B4-BE49-F238E27FC236}">
              <a16:creationId xmlns:a16="http://schemas.microsoft.com/office/drawing/2014/main" id="{00000000-0008-0000-0700-00002E490100}"/>
            </a:ext>
          </a:extLst>
        </xdr:cNvPr>
        <xdr:cNvSpPr>
          <a:spLocks noChangeArrowheads="1"/>
        </xdr:cNvSpPr>
      </xdr:nvSpPr>
      <xdr:spPr bwMode="auto">
        <a:xfrm>
          <a:off x="8591550" y="58769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32</xdr:row>
      <xdr:rowOff>38100</xdr:rowOff>
    </xdr:from>
    <xdr:to>
      <xdr:col>26</xdr:col>
      <xdr:colOff>514350</xdr:colOff>
      <xdr:row>32</xdr:row>
      <xdr:rowOff>152400</xdr:rowOff>
    </xdr:to>
    <xdr:sp macro="" textlink="">
      <xdr:nvSpPr>
        <xdr:cNvPr id="84271" name="Oval 452">
          <a:extLst>
            <a:ext uri="{FF2B5EF4-FFF2-40B4-BE49-F238E27FC236}">
              <a16:creationId xmlns:a16="http://schemas.microsoft.com/office/drawing/2014/main" id="{00000000-0008-0000-0700-00002F490100}"/>
            </a:ext>
          </a:extLst>
        </xdr:cNvPr>
        <xdr:cNvSpPr>
          <a:spLocks noChangeArrowheads="1"/>
        </xdr:cNvSpPr>
      </xdr:nvSpPr>
      <xdr:spPr bwMode="auto">
        <a:xfrm>
          <a:off x="7743825" y="5800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</xdr:colOff>
      <xdr:row>32</xdr:row>
      <xdr:rowOff>76200</xdr:rowOff>
    </xdr:from>
    <xdr:to>
      <xdr:col>30</xdr:col>
      <xdr:colOff>104775</xdr:colOff>
      <xdr:row>33</xdr:row>
      <xdr:rowOff>19050</xdr:rowOff>
    </xdr:to>
    <xdr:sp macro="" textlink="">
      <xdr:nvSpPr>
        <xdr:cNvPr id="84272" name="Oval 453">
          <a:extLst>
            <a:ext uri="{FF2B5EF4-FFF2-40B4-BE49-F238E27FC236}">
              <a16:creationId xmlns:a16="http://schemas.microsoft.com/office/drawing/2014/main" id="{00000000-0008-0000-0700-000030490100}"/>
            </a:ext>
          </a:extLst>
        </xdr:cNvPr>
        <xdr:cNvSpPr>
          <a:spLocks noChangeArrowheads="1"/>
        </xdr:cNvSpPr>
      </xdr:nvSpPr>
      <xdr:spPr bwMode="auto">
        <a:xfrm>
          <a:off x="8515350" y="58388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285750</xdr:colOff>
      <xdr:row>32</xdr:row>
      <xdr:rowOff>57150</xdr:rowOff>
    </xdr:from>
    <xdr:to>
      <xdr:col>26</xdr:col>
      <xdr:colOff>371475</xdr:colOff>
      <xdr:row>33</xdr:row>
      <xdr:rowOff>0</xdr:rowOff>
    </xdr:to>
    <xdr:sp macro="" textlink="">
      <xdr:nvSpPr>
        <xdr:cNvPr id="84273" name="Oval 454">
          <a:extLst>
            <a:ext uri="{FF2B5EF4-FFF2-40B4-BE49-F238E27FC236}">
              <a16:creationId xmlns:a16="http://schemas.microsoft.com/office/drawing/2014/main" id="{00000000-0008-0000-0700-000031490100}"/>
            </a:ext>
          </a:extLst>
        </xdr:cNvPr>
        <xdr:cNvSpPr>
          <a:spLocks noChangeArrowheads="1"/>
        </xdr:cNvSpPr>
      </xdr:nvSpPr>
      <xdr:spPr bwMode="auto">
        <a:xfrm>
          <a:off x="7600950" y="5819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209550</xdr:colOff>
      <xdr:row>31</xdr:row>
      <xdr:rowOff>152400</xdr:rowOff>
    </xdr:from>
    <xdr:to>
      <xdr:col>26</xdr:col>
      <xdr:colOff>295275</xdr:colOff>
      <xdr:row>32</xdr:row>
      <xdr:rowOff>95250</xdr:rowOff>
    </xdr:to>
    <xdr:sp macro="" textlink="">
      <xdr:nvSpPr>
        <xdr:cNvPr id="84274" name="Oval 455">
          <a:extLst>
            <a:ext uri="{FF2B5EF4-FFF2-40B4-BE49-F238E27FC236}">
              <a16:creationId xmlns:a16="http://schemas.microsoft.com/office/drawing/2014/main" id="{00000000-0008-0000-0700-000032490100}"/>
            </a:ext>
          </a:extLst>
        </xdr:cNvPr>
        <xdr:cNvSpPr>
          <a:spLocks noChangeArrowheads="1"/>
        </xdr:cNvSpPr>
      </xdr:nvSpPr>
      <xdr:spPr bwMode="auto">
        <a:xfrm>
          <a:off x="7524750" y="57435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333375</xdr:colOff>
      <xdr:row>32</xdr:row>
      <xdr:rowOff>9525</xdr:rowOff>
    </xdr:from>
    <xdr:to>
      <xdr:col>26</xdr:col>
      <xdr:colOff>419100</xdr:colOff>
      <xdr:row>32</xdr:row>
      <xdr:rowOff>123825</xdr:rowOff>
    </xdr:to>
    <xdr:sp macro="" textlink="">
      <xdr:nvSpPr>
        <xdr:cNvPr id="84275" name="Oval 456">
          <a:extLst>
            <a:ext uri="{FF2B5EF4-FFF2-40B4-BE49-F238E27FC236}">
              <a16:creationId xmlns:a16="http://schemas.microsoft.com/office/drawing/2014/main" id="{00000000-0008-0000-0700-000033490100}"/>
            </a:ext>
          </a:extLst>
        </xdr:cNvPr>
        <xdr:cNvSpPr>
          <a:spLocks noChangeArrowheads="1"/>
        </xdr:cNvSpPr>
      </xdr:nvSpPr>
      <xdr:spPr bwMode="auto">
        <a:xfrm>
          <a:off x="7648575" y="57721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609600</xdr:colOff>
      <xdr:row>32</xdr:row>
      <xdr:rowOff>0</xdr:rowOff>
    </xdr:from>
    <xdr:to>
      <xdr:col>27</xdr:col>
      <xdr:colOff>38100</xdr:colOff>
      <xdr:row>32</xdr:row>
      <xdr:rowOff>114300</xdr:rowOff>
    </xdr:to>
    <xdr:sp macro="" textlink="">
      <xdr:nvSpPr>
        <xdr:cNvPr id="84276" name="Oval 457">
          <a:extLst>
            <a:ext uri="{FF2B5EF4-FFF2-40B4-BE49-F238E27FC236}">
              <a16:creationId xmlns:a16="http://schemas.microsoft.com/office/drawing/2014/main" id="{00000000-0008-0000-0700-000034490100}"/>
            </a:ext>
          </a:extLst>
        </xdr:cNvPr>
        <xdr:cNvSpPr>
          <a:spLocks noChangeArrowheads="1"/>
        </xdr:cNvSpPr>
      </xdr:nvSpPr>
      <xdr:spPr bwMode="auto">
        <a:xfrm>
          <a:off x="7924800" y="57626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31</xdr:row>
      <xdr:rowOff>161925</xdr:rowOff>
    </xdr:from>
    <xdr:to>
      <xdr:col>30</xdr:col>
      <xdr:colOff>266700</xdr:colOff>
      <xdr:row>32</xdr:row>
      <xdr:rowOff>104775</xdr:rowOff>
    </xdr:to>
    <xdr:sp macro="" textlink="">
      <xdr:nvSpPr>
        <xdr:cNvPr id="84277" name="Oval 458">
          <a:extLst>
            <a:ext uri="{FF2B5EF4-FFF2-40B4-BE49-F238E27FC236}">
              <a16:creationId xmlns:a16="http://schemas.microsoft.com/office/drawing/2014/main" id="{00000000-0008-0000-0700-000035490100}"/>
            </a:ext>
          </a:extLst>
        </xdr:cNvPr>
        <xdr:cNvSpPr>
          <a:spLocks noChangeArrowheads="1"/>
        </xdr:cNvSpPr>
      </xdr:nvSpPr>
      <xdr:spPr bwMode="auto">
        <a:xfrm>
          <a:off x="8677275" y="57531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219075</xdr:colOff>
      <xdr:row>32</xdr:row>
      <xdr:rowOff>57150</xdr:rowOff>
    </xdr:from>
    <xdr:to>
      <xdr:col>30</xdr:col>
      <xdr:colOff>28575</xdr:colOff>
      <xdr:row>33</xdr:row>
      <xdr:rowOff>0</xdr:rowOff>
    </xdr:to>
    <xdr:sp macro="" textlink="">
      <xdr:nvSpPr>
        <xdr:cNvPr id="84278" name="Oval 459">
          <a:extLst>
            <a:ext uri="{FF2B5EF4-FFF2-40B4-BE49-F238E27FC236}">
              <a16:creationId xmlns:a16="http://schemas.microsoft.com/office/drawing/2014/main" id="{00000000-0008-0000-0700-000036490100}"/>
            </a:ext>
          </a:extLst>
        </xdr:cNvPr>
        <xdr:cNvSpPr>
          <a:spLocks noChangeArrowheads="1"/>
        </xdr:cNvSpPr>
      </xdr:nvSpPr>
      <xdr:spPr bwMode="auto">
        <a:xfrm>
          <a:off x="8439150" y="5819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32</xdr:row>
      <xdr:rowOff>9525</xdr:rowOff>
    </xdr:from>
    <xdr:to>
      <xdr:col>29</xdr:col>
      <xdr:colOff>180975</xdr:colOff>
      <xdr:row>32</xdr:row>
      <xdr:rowOff>123825</xdr:rowOff>
    </xdr:to>
    <xdr:sp macro="" textlink="">
      <xdr:nvSpPr>
        <xdr:cNvPr id="84279" name="Oval 460">
          <a:extLst>
            <a:ext uri="{FF2B5EF4-FFF2-40B4-BE49-F238E27FC236}">
              <a16:creationId xmlns:a16="http://schemas.microsoft.com/office/drawing/2014/main" id="{00000000-0008-0000-0700-000037490100}"/>
            </a:ext>
          </a:extLst>
        </xdr:cNvPr>
        <xdr:cNvSpPr>
          <a:spLocks noChangeArrowheads="1"/>
        </xdr:cNvSpPr>
      </xdr:nvSpPr>
      <xdr:spPr bwMode="auto">
        <a:xfrm>
          <a:off x="8315325" y="57721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114300</xdr:colOff>
      <xdr:row>32</xdr:row>
      <xdr:rowOff>9525</xdr:rowOff>
    </xdr:from>
    <xdr:to>
      <xdr:col>29</xdr:col>
      <xdr:colOff>76200</xdr:colOff>
      <xdr:row>32</xdr:row>
      <xdr:rowOff>123825</xdr:rowOff>
    </xdr:to>
    <xdr:sp macro="" textlink="">
      <xdr:nvSpPr>
        <xdr:cNvPr id="84280" name="Oval 461">
          <a:extLst>
            <a:ext uri="{FF2B5EF4-FFF2-40B4-BE49-F238E27FC236}">
              <a16:creationId xmlns:a16="http://schemas.microsoft.com/office/drawing/2014/main" id="{00000000-0008-0000-0700-000038490100}"/>
            </a:ext>
          </a:extLst>
        </xdr:cNvPr>
        <xdr:cNvSpPr>
          <a:spLocks noChangeArrowheads="1"/>
        </xdr:cNvSpPr>
      </xdr:nvSpPr>
      <xdr:spPr bwMode="auto">
        <a:xfrm>
          <a:off x="8210550" y="57721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</xdr:colOff>
      <xdr:row>31</xdr:row>
      <xdr:rowOff>142875</xdr:rowOff>
    </xdr:from>
    <xdr:to>
      <xdr:col>30</xdr:col>
      <xdr:colOff>95250</xdr:colOff>
      <xdr:row>32</xdr:row>
      <xdr:rowOff>85725</xdr:rowOff>
    </xdr:to>
    <xdr:sp macro="" textlink="">
      <xdr:nvSpPr>
        <xdr:cNvPr id="84281" name="Oval 462">
          <a:extLst>
            <a:ext uri="{FF2B5EF4-FFF2-40B4-BE49-F238E27FC236}">
              <a16:creationId xmlns:a16="http://schemas.microsoft.com/office/drawing/2014/main" id="{00000000-0008-0000-0700-000039490100}"/>
            </a:ext>
          </a:extLst>
        </xdr:cNvPr>
        <xdr:cNvSpPr>
          <a:spLocks noChangeArrowheads="1"/>
        </xdr:cNvSpPr>
      </xdr:nvSpPr>
      <xdr:spPr bwMode="auto">
        <a:xfrm>
          <a:off x="8505825" y="5734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95250</xdr:colOff>
      <xdr:row>32</xdr:row>
      <xdr:rowOff>0</xdr:rowOff>
    </xdr:from>
    <xdr:to>
      <xdr:col>30</xdr:col>
      <xdr:colOff>180975</xdr:colOff>
      <xdr:row>32</xdr:row>
      <xdr:rowOff>114300</xdr:rowOff>
    </xdr:to>
    <xdr:sp macro="" textlink="">
      <xdr:nvSpPr>
        <xdr:cNvPr id="84282" name="Oval 463">
          <a:extLst>
            <a:ext uri="{FF2B5EF4-FFF2-40B4-BE49-F238E27FC236}">
              <a16:creationId xmlns:a16="http://schemas.microsoft.com/office/drawing/2014/main" id="{00000000-0008-0000-0700-00003A490100}"/>
            </a:ext>
          </a:extLst>
        </xdr:cNvPr>
        <xdr:cNvSpPr>
          <a:spLocks noChangeArrowheads="1"/>
        </xdr:cNvSpPr>
      </xdr:nvSpPr>
      <xdr:spPr bwMode="auto">
        <a:xfrm>
          <a:off x="8591550" y="57626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31</xdr:row>
      <xdr:rowOff>161925</xdr:rowOff>
    </xdr:from>
    <xdr:to>
      <xdr:col>27</xdr:col>
      <xdr:colOff>95250</xdr:colOff>
      <xdr:row>32</xdr:row>
      <xdr:rowOff>104775</xdr:rowOff>
    </xdr:to>
    <xdr:sp macro="" textlink="">
      <xdr:nvSpPr>
        <xdr:cNvPr id="84283" name="Oval 464">
          <a:extLst>
            <a:ext uri="{FF2B5EF4-FFF2-40B4-BE49-F238E27FC236}">
              <a16:creationId xmlns:a16="http://schemas.microsoft.com/office/drawing/2014/main" id="{00000000-0008-0000-0700-00003B490100}"/>
            </a:ext>
          </a:extLst>
        </xdr:cNvPr>
        <xdr:cNvSpPr>
          <a:spLocks noChangeArrowheads="1"/>
        </xdr:cNvSpPr>
      </xdr:nvSpPr>
      <xdr:spPr bwMode="auto">
        <a:xfrm>
          <a:off x="7981950" y="57531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31</xdr:row>
      <xdr:rowOff>142875</xdr:rowOff>
    </xdr:from>
    <xdr:to>
      <xdr:col>29</xdr:col>
      <xdr:colOff>9525</xdr:colOff>
      <xdr:row>32</xdr:row>
      <xdr:rowOff>85725</xdr:rowOff>
    </xdr:to>
    <xdr:sp macro="" textlink="">
      <xdr:nvSpPr>
        <xdr:cNvPr id="84284" name="Oval 465">
          <a:extLst>
            <a:ext uri="{FF2B5EF4-FFF2-40B4-BE49-F238E27FC236}">
              <a16:creationId xmlns:a16="http://schemas.microsoft.com/office/drawing/2014/main" id="{00000000-0008-0000-0700-00003C490100}"/>
            </a:ext>
          </a:extLst>
        </xdr:cNvPr>
        <xdr:cNvSpPr>
          <a:spLocks noChangeArrowheads="1"/>
        </xdr:cNvSpPr>
      </xdr:nvSpPr>
      <xdr:spPr bwMode="auto">
        <a:xfrm>
          <a:off x="8143875" y="5734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180975</xdr:colOff>
      <xdr:row>32</xdr:row>
      <xdr:rowOff>0</xdr:rowOff>
    </xdr:from>
    <xdr:to>
      <xdr:col>29</xdr:col>
      <xdr:colOff>266700</xdr:colOff>
      <xdr:row>32</xdr:row>
      <xdr:rowOff>114300</xdr:rowOff>
    </xdr:to>
    <xdr:sp macro="" textlink="">
      <xdr:nvSpPr>
        <xdr:cNvPr id="84285" name="Oval 466">
          <a:extLst>
            <a:ext uri="{FF2B5EF4-FFF2-40B4-BE49-F238E27FC236}">
              <a16:creationId xmlns:a16="http://schemas.microsoft.com/office/drawing/2014/main" id="{00000000-0008-0000-0700-00003D490100}"/>
            </a:ext>
          </a:extLst>
        </xdr:cNvPr>
        <xdr:cNvSpPr>
          <a:spLocks noChangeArrowheads="1"/>
        </xdr:cNvSpPr>
      </xdr:nvSpPr>
      <xdr:spPr bwMode="auto">
        <a:xfrm>
          <a:off x="8401050" y="57626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27</xdr:row>
      <xdr:rowOff>0</xdr:rowOff>
    </xdr:from>
    <xdr:to>
      <xdr:col>37</xdr:col>
      <xdr:colOff>0</xdr:colOff>
      <xdr:row>27</xdr:row>
      <xdr:rowOff>0</xdr:rowOff>
    </xdr:to>
    <xdr:sp macro="" textlink="">
      <xdr:nvSpPr>
        <xdr:cNvPr id="84286" name="Line 467">
          <a:extLst>
            <a:ext uri="{FF2B5EF4-FFF2-40B4-BE49-F238E27FC236}">
              <a16:creationId xmlns:a16="http://schemas.microsoft.com/office/drawing/2014/main" id="{00000000-0008-0000-0700-00003E490100}"/>
            </a:ext>
          </a:extLst>
        </xdr:cNvPr>
        <xdr:cNvSpPr>
          <a:spLocks noChangeShapeType="1"/>
        </xdr:cNvSpPr>
      </xdr:nvSpPr>
      <xdr:spPr bwMode="auto">
        <a:xfrm>
          <a:off x="8772525" y="4905375"/>
          <a:ext cx="1238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171450</xdr:colOff>
      <xdr:row>26</xdr:row>
      <xdr:rowOff>0</xdr:rowOff>
    </xdr:from>
    <xdr:to>
      <xdr:col>30</xdr:col>
      <xdr:colOff>104775</xdr:colOff>
      <xdr:row>26</xdr:row>
      <xdr:rowOff>0</xdr:rowOff>
    </xdr:to>
    <xdr:sp macro="" textlink="">
      <xdr:nvSpPr>
        <xdr:cNvPr id="84287" name="Line 475">
          <a:extLst>
            <a:ext uri="{FF2B5EF4-FFF2-40B4-BE49-F238E27FC236}">
              <a16:creationId xmlns:a16="http://schemas.microsoft.com/office/drawing/2014/main" id="{00000000-0008-0000-0700-00003F490100}"/>
            </a:ext>
          </a:extLst>
        </xdr:cNvPr>
        <xdr:cNvSpPr>
          <a:spLocks noChangeShapeType="1"/>
        </xdr:cNvSpPr>
      </xdr:nvSpPr>
      <xdr:spPr bwMode="auto">
        <a:xfrm>
          <a:off x="7486650" y="4724400"/>
          <a:ext cx="11144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16</xdr:col>
      <xdr:colOff>0</xdr:colOff>
      <xdr:row>18</xdr:row>
      <xdr:rowOff>0</xdr:rowOff>
    </xdr:to>
    <xdr:grpSp>
      <xdr:nvGrpSpPr>
        <xdr:cNvPr id="84288" name="Group 477">
          <a:extLst>
            <a:ext uri="{FF2B5EF4-FFF2-40B4-BE49-F238E27FC236}">
              <a16:creationId xmlns:a16="http://schemas.microsoft.com/office/drawing/2014/main" id="{00000000-0008-0000-0700-000040490100}"/>
            </a:ext>
          </a:extLst>
        </xdr:cNvPr>
        <xdr:cNvGrpSpPr>
          <a:grpSpLocks/>
        </xdr:cNvGrpSpPr>
      </xdr:nvGrpSpPr>
      <xdr:grpSpPr bwMode="auto">
        <a:xfrm>
          <a:off x="2063750" y="3190875"/>
          <a:ext cx="1222375" cy="206375"/>
          <a:chOff x="221" y="325"/>
          <a:chExt cx="130" cy="22"/>
        </a:xfrm>
      </xdr:grpSpPr>
      <xdr:sp macro="" textlink="">
        <xdr:nvSpPr>
          <xdr:cNvPr id="84487" name="Oval 478">
            <a:extLst>
              <a:ext uri="{FF2B5EF4-FFF2-40B4-BE49-F238E27FC236}">
                <a16:creationId xmlns:a16="http://schemas.microsoft.com/office/drawing/2014/main" id="{00000000-0008-0000-0700-0000074A0100}"/>
              </a:ext>
            </a:extLst>
          </xdr:cNvPr>
          <xdr:cNvSpPr>
            <a:spLocks noChangeArrowheads="1"/>
          </xdr:cNvSpPr>
        </xdr:nvSpPr>
        <xdr:spPr bwMode="auto">
          <a:xfrm>
            <a:off x="221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88" name="Oval 479">
            <a:extLst>
              <a:ext uri="{FF2B5EF4-FFF2-40B4-BE49-F238E27FC236}">
                <a16:creationId xmlns:a16="http://schemas.microsoft.com/office/drawing/2014/main" id="{00000000-0008-0000-0700-0000084A0100}"/>
              </a:ext>
            </a:extLst>
          </xdr:cNvPr>
          <xdr:cNvSpPr>
            <a:spLocks noChangeArrowheads="1"/>
          </xdr:cNvSpPr>
        </xdr:nvSpPr>
        <xdr:spPr bwMode="auto">
          <a:xfrm>
            <a:off x="234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89" name="Oval 480">
            <a:extLst>
              <a:ext uri="{FF2B5EF4-FFF2-40B4-BE49-F238E27FC236}">
                <a16:creationId xmlns:a16="http://schemas.microsoft.com/office/drawing/2014/main" id="{00000000-0008-0000-0700-0000094A0100}"/>
              </a:ext>
            </a:extLst>
          </xdr:cNvPr>
          <xdr:cNvSpPr>
            <a:spLocks noChangeArrowheads="1"/>
          </xdr:cNvSpPr>
        </xdr:nvSpPr>
        <xdr:spPr bwMode="auto">
          <a:xfrm>
            <a:off x="260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0" name="Oval 481">
            <a:extLst>
              <a:ext uri="{FF2B5EF4-FFF2-40B4-BE49-F238E27FC236}">
                <a16:creationId xmlns:a16="http://schemas.microsoft.com/office/drawing/2014/main" id="{00000000-0008-0000-0700-00000A4A0100}"/>
              </a:ext>
            </a:extLst>
          </xdr:cNvPr>
          <xdr:cNvSpPr>
            <a:spLocks noChangeArrowheads="1"/>
          </xdr:cNvSpPr>
        </xdr:nvSpPr>
        <xdr:spPr bwMode="auto">
          <a:xfrm>
            <a:off x="221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1" name="Oval 482">
            <a:extLst>
              <a:ext uri="{FF2B5EF4-FFF2-40B4-BE49-F238E27FC236}">
                <a16:creationId xmlns:a16="http://schemas.microsoft.com/office/drawing/2014/main" id="{00000000-0008-0000-0700-00000B4A0100}"/>
              </a:ext>
            </a:extLst>
          </xdr:cNvPr>
          <xdr:cNvSpPr>
            <a:spLocks noChangeArrowheads="1"/>
          </xdr:cNvSpPr>
        </xdr:nvSpPr>
        <xdr:spPr bwMode="auto">
          <a:xfrm>
            <a:off x="247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2" name="Oval 483">
            <a:extLst>
              <a:ext uri="{FF2B5EF4-FFF2-40B4-BE49-F238E27FC236}">
                <a16:creationId xmlns:a16="http://schemas.microsoft.com/office/drawing/2014/main" id="{00000000-0008-0000-0700-00000C4A0100}"/>
              </a:ext>
            </a:extLst>
          </xdr:cNvPr>
          <xdr:cNvSpPr>
            <a:spLocks noChangeArrowheads="1"/>
          </xdr:cNvSpPr>
        </xdr:nvSpPr>
        <xdr:spPr bwMode="auto">
          <a:xfrm>
            <a:off x="325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3" name="Oval 484">
            <a:extLst>
              <a:ext uri="{FF2B5EF4-FFF2-40B4-BE49-F238E27FC236}">
                <a16:creationId xmlns:a16="http://schemas.microsoft.com/office/drawing/2014/main" id="{00000000-0008-0000-0700-00000D4A01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4" name="Oval 485">
            <a:extLst>
              <a:ext uri="{FF2B5EF4-FFF2-40B4-BE49-F238E27FC236}">
                <a16:creationId xmlns:a16="http://schemas.microsoft.com/office/drawing/2014/main" id="{00000000-0008-0000-0700-00000E4A0100}"/>
              </a:ext>
            </a:extLst>
          </xdr:cNvPr>
          <xdr:cNvSpPr>
            <a:spLocks noChangeArrowheads="1"/>
          </xdr:cNvSpPr>
        </xdr:nvSpPr>
        <xdr:spPr bwMode="auto">
          <a:xfrm>
            <a:off x="232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5" name="Oval 486">
            <a:extLst>
              <a:ext uri="{FF2B5EF4-FFF2-40B4-BE49-F238E27FC236}">
                <a16:creationId xmlns:a16="http://schemas.microsoft.com/office/drawing/2014/main" id="{00000000-0008-0000-0700-00000F4A0100}"/>
              </a:ext>
            </a:extLst>
          </xdr:cNvPr>
          <xdr:cNvSpPr>
            <a:spLocks noChangeArrowheads="1"/>
          </xdr:cNvSpPr>
        </xdr:nvSpPr>
        <xdr:spPr bwMode="auto">
          <a:xfrm>
            <a:off x="287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6" name="Oval 487">
            <a:extLst>
              <a:ext uri="{FF2B5EF4-FFF2-40B4-BE49-F238E27FC236}">
                <a16:creationId xmlns:a16="http://schemas.microsoft.com/office/drawing/2014/main" id="{00000000-0008-0000-0700-0000104A0100}"/>
              </a:ext>
            </a:extLst>
          </xdr:cNvPr>
          <xdr:cNvSpPr>
            <a:spLocks noChangeArrowheads="1"/>
          </xdr:cNvSpPr>
        </xdr:nvSpPr>
        <xdr:spPr bwMode="auto">
          <a:xfrm>
            <a:off x="273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7" name="Oval 488">
            <a:extLst>
              <a:ext uri="{FF2B5EF4-FFF2-40B4-BE49-F238E27FC236}">
                <a16:creationId xmlns:a16="http://schemas.microsoft.com/office/drawing/2014/main" id="{00000000-0008-0000-0700-0000114A0100}"/>
              </a:ext>
            </a:extLst>
          </xdr:cNvPr>
          <xdr:cNvSpPr>
            <a:spLocks noChangeArrowheads="1"/>
          </xdr:cNvSpPr>
        </xdr:nvSpPr>
        <xdr:spPr bwMode="auto">
          <a:xfrm>
            <a:off x="312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8" name="Oval 489">
            <a:extLst>
              <a:ext uri="{FF2B5EF4-FFF2-40B4-BE49-F238E27FC236}">
                <a16:creationId xmlns:a16="http://schemas.microsoft.com/office/drawing/2014/main" id="{00000000-0008-0000-0700-0000124A0100}"/>
              </a:ext>
            </a:extLst>
          </xdr:cNvPr>
          <xdr:cNvSpPr>
            <a:spLocks noChangeArrowheads="1"/>
          </xdr:cNvSpPr>
        </xdr:nvSpPr>
        <xdr:spPr bwMode="auto">
          <a:xfrm>
            <a:off x="299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99" name="Oval 490">
            <a:extLst>
              <a:ext uri="{FF2B5EF4-FFF2-40B4-BE49-F238E27FC236}">
                <a16:creationId xmlns:a16="http://schemas.microsoft.com/office/drawing/2014/main" id="{00000000-0008-0000-0700-0000134A0100}"/>
              </a:ext>
            </a:extLst>
          </xdr:cNvPr>
          <xdr:cNvSpPr>
            <a:spLocks noChangeArrowheads="1"/>
          </xdr:cNvSpPr>
        </xdr:nvSpPr>
        <xdr:spPr bwMode="auto">
          <a:xfrm>
            <a:off x="325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500" name="Oval 491">
            <a:extLst>
              <a:ext uri="{FF2B5EF4-FFF2-40B4-BE49-F238E27FC236}">
                <a16:creationId xmlns:a16="http://schemas.microsoft.com/office/drawing/2014/main" id="{00000000-0008-0000-0700-0000144A0100}"/>
              </a:ext>
            </a:extLst>
          </xdr:cNvPr>
          <xdr:cNvSpPr>
            <a:spLocks noChangeArrowheads="1"/>
          </xdr:cNvSpPr>
        </xdr:nvSpPr>
        <xdr:spPr bwMode="auto">
          <a:xfrm>
            <a:off x="339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501" name="Oval 492">
            <a:extLst>
              <a:ext uri="{FF2B5EF4-FFF2-40B4-BE49-F238E27FC236}">
                <a16:creationId xmlns:a16="http://schemas.microsoft.com/office/drawing/2014/main" id="{00000000-0008-0000-0700-0000154A0100}"/>
              </a:ext>
            </a:extLst>
          </xdr:cNvPr>
          <xdr:cNvSpPr>
            <a:spLocks noChangeArrowheads="1"/>
          </xdr:cNvSpPr>
        </xdr:nvSpPr>
        <xdr:spPr bwMode="auto">
          <a:xfrm>
            <a:off x="257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502" name="Oval 493">
            <a:extLst>
              <a:ext uri="{FF2B5EF4-FFF2-40B4-BE49-F238E27FC236}">
                <a16:creationId xmlns:a16="http://schemas.microsoft.com/office/drawing/2014/main" id="{00000000-0008-0000-0700-0000164A0100}"/>
              </a:ext>
            </a:extLst>
          </xdr:cNvPr>
          <xdr:cNvSpPr>
            <a:spLocks noChangeArrowheads="1"/>
          </xdr:cNvSpPr>
        </xdr:nvSpPr>
        <xdr:spPr bwMode="auto">
          <a:xfrm>
            <a:off x="312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503" name="Oval 494">
            <a:extLst>
              <a:ext uri="{FF2B5EF4-FFF2-40B4-BE49-F238E27FC236}">
                <a16:creationId xmlns:a16="http://schemas.microsoft.com/office/drawing/2014/main" id="{00000000-0008-0000-0700-0000174A0100}"/>
              </a:ext>
            </a:extLst>
          </xdr:cNvPr>
          <xdr:cNvSpPr>
            <a:spLocks noChangeArrowheads="1"/>
          </xdr:cNvSpPr>
        </xdr:nvSpPr>
        <xdr:spPr bwMode="auto">
          <a:xfrm>
            <a:off x="298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504" name="Oval 495">
            <a:extLst>
              <a:ext uri="{FF2B5EF4-FFF2-40B4-BE49-F238E27FC236}">
                <a16:creationId xmlns:a16="http://schemas.microsoft.com/office/drawing/2014/main" id="{00000000-0008-0000-0700-0000184A0100}"/>
              </a:ext>
            </a:extLst>
          </xdr:cNvPr>
          <xdr:cNvSpPr>
            <a:spLocks noChangeArrowheads="1"/>
          </xdr:cNvSpPr>
        </xdr:nvSpPr>
        <xdr:spPr bwMode="auto">
          <a:xfrm>
            <a:off x="284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505" name="Oval 496">
            <a:extLst>
              <a:ext uri="{FF2B5EF4-FFF2-40B4-BE49-F238E27FC236}">
                <a16:creationId xmlns:a16="http://schemas.microsoft.com/office/drawing/2014/main" id="{00000000-0008-0000-0700-0000194A0100}"/>
              </a:ext>
            </a:extLst>
          </xdr:cNvPr>
          <xdr:cNvSpPr>
            <a:spLocks noChangeArrowheads="1"/>
          </xdr:cNvSpPr>
        </xdr:nvSpPr>
        <xdr:spPr bwMode="auto">
          <a:xfrm>
            <a:off x="270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506" name="Oval 497">
            <a:extLst>
              <a:ext uri="{FF2B5EF4-FFF2-40B4-BE49-F238E27FC236}">
                <a16:creationId xmlns:a16="http://schemas.microsoft.com/office/drawing/2014/main" id="{00000000-0008-0000-0700-00001A4A0100}"/>
              </a:ext>
            </a:extLst>
          </xdr:cNvPr>
          <xdr:cNvSpPr>
            <a:spLocks noChangeArrowheads="1"/>
          </xdr:cNvSpPr>
        </xdr:nvSpPr>
        <xdr:spPr bwMode="auto">
          <a:xfrm>
            <a:off x="338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0</xdr:colOff>
      <xdr:row>18</xdr:row>
      <xdr:rowOff>0</xdr:rowOff>
    </xdr:from>
    <xdr:to>
      <xdr:col>16</xdr:col>
      <xdr:colOff>0</xdr:colOff>
      <xdr:row>19</xdr:row>
      <xdr:rowOff>38100</xdr:rowOff>
    </xdr:to>
    <xdr:grpSp>
      <xdr:nvGrpSpPr>
        <xdr:cNvPr id="84289" name="Group 498">
          <a:extLst>
            <a:ext uri="{FF2B5EF4-FFF2-40B4-BE49-F238E27FC236}">
              <a16:creationId xmlns:a16="http://schemas.microsoft.com/office/drawing/2014/main" id="{00000000-0008-0000-0700-000041490100}"/>
            </a:ext>
          </a:extLst>
        </xdr:cNvPr>
        <xdr:cNvGrpSpPr>
          <a:grpSpLocks/>
        </xdr:cNvGrpSpPr>
      </xdr:nvGrpSpPr>
      <xdr:grpSpPr bwMode="auto">
        <a:xfrm>
          <a:off x="2063750" y="3397250"/>
          <a:ext cx="1222375" cy="212725"/>
          <a:chOff x="221" y="325"/>
          <a:chExt cx="130" cy="22"/>
        </a:xfrm>
      </xdr:grpSpPr>
      <xdr:sp macro="" textlink="">
        <xdr:nvSpPr>
          <xdr:cNvPr id="84467" name="Oval 499">
            <a:extLst>
              <a:ext uri="{FF2B5EF4-FFF2-40B4-BE49-F238E27FC236}">
                <a16:creationId xmlns:a16="http://schemas.microsoft.com/office/drawing/2014/main" id="{00000000-0008-0000-0700-0000F3490100}"/>
              </a:ext>
            </a:extLst>
          </xdr:cNvPr>
          <xdr:cNvSpPr>
            <a:spLocks noChangeArrowheads="1"/>
          </xdr:cNvSpPr>
        </xdr:nvSpPr>
        <xdr:spPr bwMode="auto">
          <a:xfrm>
            <a:off x="221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68" name="Oval 500">
            <a:extLst>
              <a:ext uri="{FF2B5EF4-FFF2-40B4-BE49-F238E27FC236}">
                <a16:creationId xmlns:a16="http://schemas.microsoft.com/office/drawing/2014/main" id="{00000000-0008-0000-0700-0000F4490100}"/>
              </a:ext>
            </a:extLst>
          </xdr:cNvPr>
          <xdr:cNvSpPr>
            <a:spLocks noChangeArrowheads="1"/>
          </xdr:cNvSpPr>
        </xdr:nvSpPr>
        <xdr:spPr bwMode="auto">
          <a:xfrm>
            <a:off x="234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69" name="Oval 501">
            <a:extLst>
              <a:ext uri="{FF2B5EF4-FFF2-40B4-BE49-F238E27FC236}">
                <a16:creationId xmlns:a16="http://schemas.microsoft.com/office/drawing/2014/main" id="{00000000-0008-0000-0700-0000F5490100}"/>
              </a:ext>
            </a:extLst>
          </xdr:cNvPr>
          <xdr:cNvSpPr>
            <a:spLocks noChangeArrowheads="1"/>
          </xdr:cNvSpPr>
        </xdr:nvSpPr>
        <xdr:spPr bwMode="auto">
          <a:xfrm>
            <a:off x="260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0" name="Oval 502">
            <a:extLst>
              <a:ext uri="{FF2B5EF4-FFF2-40B4-BE49-F238E27FC236}">
                <a16:creationId xmlns:a16="http://schemas.microsoft.com/office/drawing/2014/main" id="{00000000-0008-0000-0700-0000F6490100}"/>
              </a:ext>
            </a:extLst>
          </xdr:cNvPr>
          <xdr:cNvSpPr>
            <a:spLocks noChangeArrowheads="1"/>
          </xdr:cNvSpPr>
        </xdr:nvSpPr>
        <xdr:spPr bwMode="auto">
          <a:xfrm>
            <a:off x="221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1" name="Oval 503">
            <a:extLst>
              <a:ext uri="{FF2B5EF4-FFF2-40B4-BE49-F238E27FC236}">
                <a16:creationId xmlns:a16="http://schemas.microsoft.com/office/drawing/2014/main" id="{00000000-0008-0000-0700-0000F7490100}"/>
              </a:ext>
            </a:extLst>
          </xdr:cNvPr>
          <xdr:cNvSpPr>
            <a:spLocks noChangeArrowheads="1"/>
          </xdr:cNvSpPr>
        </xdr:nvSpPr>
        <xdr:spPr bwMode="auto">
          <a:xfrm>
            <a:off x="247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2" name="Oval 504">
            <a:extLst>
              <a:ext uri="{FF2B5EF4-FFF2-40B4-BE49-F238E27FC236}">
                <a16:creationId xmlns:a16="http://schemas.microsoft.com/office/drawing/2014/main" id="{00000000-0008-0000-0700-0000F8490100}"/>
              </a:ext>
            </a:extLst>
          </xdr:cNvPr>
          <xdr:cNvSpPr>
            <a:spLocks noChangeArrowheads="1"/>
          </xdr:cNvSpPr>
        </xdr:nvSpPr>
        <xdr:spPr bwMode="auto">
          <a:xfrm>
            <a:off x="325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3" name="Oval 505">
            <a:extLst>
              <a:ext uri="{FF2B5EF4-FFF2-40B4-BE49-F238E27FC236}">
                <a16:creationId xmlns:a16="http://schemas.microsoft.com/office/drawing/2014/main" id="{00000000-0008-0000-0700-0000F94901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4" name="Oval 506">
            <a:extLst>
              <a:ext uri="{FF2B5EF4-FFF2-40B4-BE49-F238E27FC236}">
                <a16:creationId xmlns:a16="http://schemas.microsoft.com/office/drawing/2014/main" id="{00000000-0008-0000-0700-0000FA490100}"/>
              </a:ext>
            </a:extLst>
          </xdr:cNvPr>
          <xdr:cNvSpPr>
            <a:spLocks noChangeArrowheads="1"/>
          </xdr:cNvSpPr>
        </xdr:nvSpPr>
        <xdr:spPr bwMode="auto">
          <a:xfrm>
            <a:off x="232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5" name="Oval 507">
            <a:extLst>
              <a:ext uri="{FF2B5EF4-FFF2-40B4-BE49-F238E27FC236}">
                <a16:creationId xmlns:a16="http://schemas.microsoft.com/office/drawing/2014/main" id="{00000000-0008-0000-0700-0000FB490100}"/>
              </a:ext>
            </a:extLst>
          </xdr:cNvPr>
          <xdr:cNvSpPr>
            <a:spLocks noChangeArrowheads="1"/>
          </xdr:cNvSpPr>
        </xdr:nvSpPr>
        <xdr:spPr bwMode="auto">
          <a:xfrm>
            <a:off x="287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6" name="Oval 508">
            <a:extLst>
              <a:ext uri="{FF2B5EF4-FFF2-40B4-BE49-F238E27FC236}">
                <a16:creationId xmlns:a16="http://schemas.microsoft.com/office/drawing/2014/main" id="{00000000-0008-0000-0700-0000FC490100}"/>
              </a:ext>
            </a:extLst>
          </xdr:cNvPr>
          <xdr:cNvSpPr>
            <a:spLocks noChangeArrowheads="1"/>
          </xdr:cNvSpPr>
        </xdr:nvSpPr>
        <xdr:spPr bwMode="auto">
          <a:xfrm>
            <a:off x="273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7" name="Oval 509">
            <a:extLst>
              <a:ext uri="{FF2B5EF4-FFF2-40B4-BE49-F238E27FC236}">
                <a16:creationId xmlns:a16="http://schemas.microsoft.com/office/drawing/2014/main" id="{00000000-0008-0000-0700-0000FD490100}"/>
              </a:ext>
            </a:extLst>
          </xdr:cNvPr>
          <xdr:cNvSpPr>
            <a:spLocks noChangeArrowheads="1"/>
          </xdr:cNvSpPr>
        </xdr:nvSpPr>
        <xdr:spPr bwMode="auto">
          <a:xfrm>
            <a:off x="312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8" name="Oval 510">
            <a:extLst>
              <a:ext uri="{FF2B5EF4-FFF2-40B4-BE49-F238E27FC236}">
                <a16:creationId xmlns:a16="http://schemas.microsoft.com/office/drawing/2014/main" id="{00000000-0008-0000-0700-0000FE490100}"/>
              </a:ext>
            </a:extLst>
          </xdr:cNvPr>
          <xdr:cNvSpPr>
            <a:spLocks noChangeArrowheads="1"/>
          </xdr:cNvSpPr>
        </xdr:nvSpPr>
        <xdr:spPr bwMode="auto">
          <a:xfrm>
            <a:off x="299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79" name="Oval 511">
            <a:extLst>
              <a:ext uri="{FF2B5EF4-FFF2-40B4-BE49-F238E27FC236}">
                <a16:creationId xmlns:a16="http://schemas.microsoft.com/office/drawing/2014/main" id="{00000000-0008-0000-0700-0000FF490100}"/>
              </a:ext>
            </a:extLst>
          </xdr:cNvPr>
          <xdr:cNvSpPr>
            <a:spLocks noChangeArrowheads="1"/>
          </xdr:cNvSpPr>
        </xdr:nvSpPr>
        <xdr:spPr bwMode="auto">
          <a:xfrm>
            <a:off x="325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80" name="Oval 512">
            <a:extLst>
              <a:ext uri="{FF2B5EF4-FFF2-40B4-BE49-F238E27FC236}">
                <a16:creationId xmlns:a16="http://schemas.microsoft.com/office/drawing/2014/main" id="{00000000-0008-0000-0700-0000004A0100}"/>
              </a:ext>
            </a:extLst>
          </xdr:cNvPr>
          <xdr:cNvSpPr>
            <a:spLocks noChangeArrowheads="1"/>
          </xdr:cNvSpPr>
        </xdr:nvSpPr>
        <xdr:spPr bwMode="auto">
          <a:xfrm>
            <a:off x="339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81" name="Oval 513">
            <a:extLst>
              <a:ext uri="{FF2B5EF4-FFF2-40B4-BE49-F238E27FC236}">
                <a16:creationId xmlns:a16="http://schemas.microsoft.com/office/drawing/2014/main" id="{00000000-0008-0000-0700-0000014A0100}"/>
              </a:ext>
            </a:extLst>
          </xdr:cNvPr>
          <xdr:cNvSpPr>
            <a:spLocks noChangeArrowheads="1"/>
          </xdr:cNvSpPr>
        </xdr:nvSpPr>
        <xdr:spPr bwMode="auto">
          <a:xfrm>
            <a:off x="257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82" name="Oval 514">
            <a:extLst>
              <a:ext uri="{FF2B5EF4-FFF2-40B4-BE49-F238E27FC236}">
                <a16:creationId xmlns:a16="http://schemas.microsoft.com/office/drawing/2014/main" id="{00000000-0008-0000-0700-0000024A0100}"/>
              </a:ext>
            </a:extLst>
          </xdr:cNvPr>
          <xdr:cNvSpPr>
            <a:spLocks noChangeArrowheads="1"/>
          </xdr:cNvSpPr>
        </xdr:nvSpPr>
        <xdr:spPr bwMode="auto">
          <a:xfrm>
            <a:off x="312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83" name="Oval 515">
            <a:extLst>
              <a:ext uri="{FF2B5EF4-FFF2-40B4-BE49-F238E27FC236}">
                <a16:creationId xmlns:a16="http://schemas.microsoft.com/office/drawing/2014/main" id="{00000000-0008-0000-0700-0000034A0100}"/>
              </a:ext>
            </a:extLst>
          </xdr:cNvPr>
          <xdr:cNvSpPr>
            <a:spLocks noChangeArrowheads="1"/>
          </xdr:cNvSpPr>
        </xdr:nvSpPr>
        <xdr:spPr bwMode="auto">
          <a:xfrm>
            <a:off x="298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84" name="Oval 516">
            <a:extLst>
              <a:ext uri="{FF2B5EF4-FFF2-40B4-BE49-F238E27FC236}">
                <a16:creationId xmlns:a16="http://schemas.microsoft.com/office/drawing/2014/main" id="{00000000-0008-0000-0700-0000044A0100}"/>
              </a:ext>
            </a:extLst>
          </xdr:cNvPr>
          <xdr:cNvSpPr>
            <a:spLocks noChangeArrowheads="1"/>
          </xdr:cNvSpPr>
        </xdr:nvSpPr>
        <xdr:spPr bwMode="auto">
          <a:xfrm>
            <a:off x="284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85" name="Oval 517">
            <a:extLst>
              <a:ext uri="{FF2B5EF4-FFF2-40B4-BE49-F238E27FC236}">
                <a16:creationId xmlns:a16="http://schemas.microsoft.com/office/drawing/2014/main" id="{00000000-0008-0000-0700-0000054A0100}"/>
              </a:ext>
            </a:extLst>
          </xdr:cNvPr>
          <xdr:cNvSpPr>
            <a:spLocks noChangeArrowheads="1"/>
          </xdr:cNvSpPr>
        </xdr:nvSpPr>
        <xdr:spPr bwMode="auto">
          <a:xfrm>
            <a:off x="270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86" name="Oval 518">
            <a:extLst>
              <a:ext uri="{FF2B5EF4-FFF2-40B4-BE49-F238E27FC236}">
                <a16:creationId xmlns:a16="http://schemas.microsoft.com/office/drawing/2014/main" id="{00000000-0008-0000-0700-0000064A0100}"/>
              </a:ext>
            </a:extLst>
          </xdr:cNvPr>
          <xdr:cNvSpPr>
            <a:spLocks noChangeArrowheads="1"/>
          </xdr:cNvSpPr>
        </xdr:nvSpPr>
        <xdr:spPr bwMode="auto">
          <a:xfrm>
            <a:off x="338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0</xdr:colOff>
      <xdr:row>19</xdr:row>
      <xdr:rowOff>28575</xdr:rowOff>
    </xdr:from>
    <xdr:to>
      <xdr:col>16</xdr:col>
      <xdr:colOff>0</xdr:colOff>
      <xdr:row>20</xdr:row>
      <xdr:rowOff>57150</xdr:rowOff>
    </xdr:to>
    <xdr:grpSp>
      <xdr:nvGrpSpPr>
        <xdr:cNvPr id="84290" name="Group 519">
          <a:extLst>
            <a:ext uri="{FF2B5EF4-FFF2-40B4-BE49-F238E27FC236}">
              <a16:creationId xmlns:a16="http://schemas.microsoft.com/office/drawing/2014/main" id="{00000000-0008-0000-0700-000042490100}"/>
            </a:ext>
          </a:extLst>
        </xdr:cNvPr>
        <xdr:cNvGrpSpPr>
          <a:grpSpLocks/>
        </xdr:cNvGrpSpPr>
      </xdr:nvGrpSpPr>
      <xdr:grpSpPr bwMode="auto">
        <a:xfrm>
          <a:off x="2063750" y="3600450"/>
          <a:ext cx="1222375" cy="203200"/>
          <a:chOff x="221" y="325"/>
          <a:chExt cx="130" cy="22"/>
        </a:xfrm>
      </xdr:grpSpPr>
      <xdr:sp macro="" textlink="">
        <xdr:nvSpPr>
          <xdr:cNvPr id="84447" name="Oval 520">
            <a:extLst>
              <a:ext uri="{FF2B5EF4-FFF2-40B4-BE49-F238E27FC236}">
                <a16:creationId xmlns:a16="http://schemas.microsoft.com/office/drawing/2014/main" id="{00000000-0008-0000-0700-0000DF490100}"/>
              </a:ext>
            </a:extLst>
          </xdr:cNvPr>
          <xdr:cNvSpPr>
            <a:spLocks noChangeArrowheads="1"/>
          </xdr:cNvSpPr>
        </xdr:nvSpPr>
        <xdr:spPr bwMode="auto">
          <a:xfrm>
            <a:off x="221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48" name="Oval 521">
            <a:extLst>
              <a:ext uri="{FF2B5EF4-FFF2-40B4-BE49-F238E27FC236}">
                <a16:creationId xmlns:a16="http://schemas.microsoft.com/office/drawing/2014/main" id="{00000000-0008-0000-0700-0000E0490100}"/>
              </a:ext>
            </a:extLst>
          </xdr:cNvPr>
          <xdr:cNvSpPr>
            <a:spLocks noChangeArrowheads="1"/>
          </xdr:cNvSpPr>
        </xdr:nvSpPr>
        <xdr:spPr bwMode="auto">
          <a:xfrm>
            <a:off x="234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49" name="Oval 522">
            <a:extLst>
              <a:ext uri="{FF2B5EF4-FFF2-40B4-BE49-F238E27FC236}">
                <a16:creationId xmlns:a16="http://schemas.microsoft.com/office/drawing/2014/main" id="{00000000-0008-0000-0700-0000E1490100}"/>
              </a:ext>
            </a:extLst>
          </xdr:cNvPr>
          <xdr:cNvSpPr>
            <a:spLocks noChangeArrowheads="1"/>
          </xdr:cNvSpPr>
        </xdr:nvSpPr>
        <xdr:spPr bwMode="auto">
          <a:xfrm>
            <a:off x="260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0" name="Oval 523">
            <a:extLst>
              <a:ext uri="{FF2B5EF4-FFF2-40B4-BE49-F238E27FC236}">
                <a16:creationId xmlns:a16="http://schemas.microsoft.com/office/drawing/2014/main" id="{00000000-0008-0000-0700-0000E2490100}"/>
              </a:ext>
            </a:extLst>
          </xdr:cNvPr>
          <xdr:cNvSpPr>
            <a:spLocks noChangeArrowheads="1"/>
          </xdr:cNvSpPr>
        </xdr:nvSpPr>
        <xdr:spPr bwMode="auto">
          <a:xfrm>
            <a:off x="221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1" name="Oval 524">
            <a:extLst>
              <a:ext uri="{FF2B5EF4-FFF2-40B4-BE49-F238E27FC236}">
                <a16:creationId xmlns:a16="http://schemas.microsoft.com/office/drawing/2014/main" id="{00000000-0008-0000-0700-0000E3490100}"/>
              </a:ext>
            </a:extLst>
          </xdr:cNvPr>
          <xdr:cNvSpPr>
            <a:spLocks noChangeArrowheads="1"/>
          </xdr:cNvSpPr>
        </xdr:nvSpPr>
        <xdr:spPr bwMode="auto">
          <a:xfrm>
            <a:off x="247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2" name="Oval 525">
            <a:extLst>
              <a:ext uri="{FF2B5EF4-FFF2-40B4-BE49-F238E27FC236}">
                <a16:creationId xmlns:a16="http://schemas.microsoft.com/office/drawing/2014/main" id="{00000000-0008-0000-0700-0000E4490100}"/>
              </a:ext>
            </a:extLst>
          </xdr:cNvPr>
          <xdr:cNvSpPr>
            <a:spLocks noChangeArrowheads="1"/>
          </xdr:cNvSpPr>
        </xdr:nvSpPr>
        <xdr:spPr bwMode="auto">
          <a:xfrm>
            <a:off x="325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3" name="Oval 526">
            <a:extLst>
              <a:ext uri="{FF2B5EF4-FFF2-40B4-BE49-F238E27FC236}">
                <a16:creationId xmlns:a16="http://schemas.microsoft.com/office/drawing/2014/main" id="{00000000-0008-0000-0700-0000E54901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4" name="Oval 527">
            <a:extLst>
              <a:ext uri="{FF2B5EF4-FFF2-40B4-BE49-F238E27FC236}">
                <a16:creationId xmlns:a16="http://schemas.microsoft.com/office/drawing/2014/main" id="{00000000-0008-0000-0700-0000E6490100}"/>
              </a:ext>
            </a:extLst>
          </xdr:cNvPr>
          <xdr:cNvSpPr>
            <a:spLocks noChangeArrowheads="1"/>
          </xdr:cNvSpPr>
        </xdr:nvSpPr>
        <xdr:spPr bwMode="auto">
          <a:xfrm>
            <a:off x="232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5" name="Oval 528">
            <a:extLst>
              <a:ext uri="{FF2B5EF4-FFF2-40B4-BE49-F238E27FC236}">
                <a16:creationId xmlns:a16="http://schemas.microsoft.com/office/drawing/2014/main" id="{00000000-0008-0000-0700-0000E7490100}"/>
              </a:ext>
            </a:extLst>
          </xdr:cNvPr>
          <xdr:cNvSpPr>
            <a:spLocks noChangeArrowheads="1"/>
          </xdr:cNvSpPr>
        </xdr:nvSpPr>
        <xdr:spPr bwMode="auto">
          <a:xfrm>
            <a:off x="287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6" name="Oval 529">
            <a:extLst>
              <a:ext uri="{FF2B5EF4-FFF2-40B4-BE49-F238E27FC236}">
                <a16:creationId xmlns:a16="http://schemas.microsoft.com/office/drawing/2014/main" id="{00000000-0008-0000-0700-0000E8490100}"/>
              </a:ext>
            </a:extLst>
          </xdr:cNvPr>
          <xdr:cNvSpPr>
            <a:spLocks noChangeArrowheads="1"/>
          </xdr:cNvSpPr>
        </xdr:nvSpPr>
        <xdr:spPr bwMode="auto">
          <a:xfrm>
            <a:off x="273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7" name="Oval 530">
            <a:extLst>
              <a:ext uri="{FF2B5EF4-FFF2-40B4-BE49-F238E27FC236}">
                <a16:creationId xmlns:a16="http://schemas.microsoft.com/office/drawing/2014/main" id="{00000000-0008-0000-0700-0000E9490100}"/>
              </a:ext>
            </a:extLst>
          </xdr:cNvPr>
          <xdr:cNvSpPr>
            <a:spLocks noChangeArrowheads="1"/>
          </xdr:cNvSpPr>
        </xdr:nvSpPr>
        <xdr:spPr bwMode="auto">
          <a:xfrm>
            <a:off x="312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8" name="Oval 531">
            <a:extLst>
              <a:ext uri="{FF2B5EF4-FFF2-40B4-BE49-F238E27FC236}">
                <a16:creationId xmlns:a16="http://schemas.microsoft.com/office/drawing/2014/main" id="{00000000-0008-0000-0700-0000EA490100}"/>
              </a:ext>
            </a:extLst>
          </xdr:cNvPr>
          <xdr:cNvSpPr>
            <a:spLocks noChangeArrowheads="1"/>
          </xdr:cNvSpPr>
        </xdr:nvSpPr>
        <xdr:spPr bwMode="auto">
          <a:xfrm>
            <a:off x="299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59" name="Oval 532">
            <a:extLst>
              <a:ext uri="{FF2B5EF4-FFF2-40B4-BE49-F238E27FC236}">
                <a16:creationId xmlns:a16="http://schemas.microsoft.com/office/drawing/2014/main" id="{00000000-0008-0000-0700-0000EB490100}"/>
              </a:ext>
            </a:extLst>
          </xdr:cNvPr>
          <xdr:cNvSpPr>
            <a:spLocks noChangeArrowheads="1"/>
          </xdr:cNvSpPr>
        </xdr:nvSpPr>
        <xdr:spPr bwMode="auto">
          <a:xfrm>
            <a:off x="325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60" name="Oval 533">
            <a:extLst>
              <a:ext uri="{FF2B5EF4-FFF2-40B4-BE49-F238E27FC236}">
                <a16:creationId xmlns:a16="http://schemas.microsoft.com/office/drawing/2014/main" id="{00000000-0008-0000-0700-0000EC490100}"/>
              </a:ext>
            </a:extLst>
          </xdr:cNvPr>
          <xdr:cNvSpPr>
            <a:spLocks noChangeArrowheads="1"/>
          </xdr:cNvSpPr>
        </xdr:nvSpPr>
        <xdr:spPr bwMode="auto">
          <a:xfrm>
            <a:off x="339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61" name="Oval 534">
            <a:extLst>
              <a:ext uri="{FF2B5EF4-FFF2-40B4-BE49-F238E27FC236}">
                <a16:creationId xmlns:a16="http://schemas.microsoft.com/office/drawing/2014/main" id="{00000000-0008-0000-0700-0000ED490100}"/>
              </a:ext>
            </a:extLst>
          </xdr:cNvPr>
          <xdr:cNvSpPr>
            <a:spLocks noChangeArrowheads="1"/>
          </xdr:cNvSpPr>
        </xdr:nvSpPr>
        <xdr:spPr bwMode="auto">
          <a:xfrm>
            <a:off x="257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62" name="Oval 535">
            <a:extLst>
              <a:ext uri="{FF2B5EF4-FFF2-40B4-BE49-F238E27FC236}">
                <a16:creationId xmlns:a16="http://schemas.microsoft.com/office/drawing/2014/main" id="{00000000-0008-0000-0700-0000EE490100}"/>
              </a:ext>
            </a:extLst>
          </xdr:cNvPr>
          <xdr:cNvSpPr>
            <a:spLocks noChangeArrowheads="1"/>
          </xdr:cNvSpPr>
        </xdr:nvSpPr>
        <xdr:spPr bwMode="auto">
          <a:xfrm>
            <a:off x="312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63" name="Oval 536">
            <a:extLst>
              <a:ext uri="{FF2B5EF4-FFF2-40B4-BE49-F238E27FC236}">
                <a16:creationId xmlns:a16="http://schemas.microsoft.com/office/drawing/2014/main" id="{00000000-0008-0000-0700-0000EF490100}"/>
              </a:ext>
            </a:extLst>
          </xdr:cNvPr>
          <xdr:cNvSpPr>
            <a:spLocks noChangeArrowheads="1"/>
          </xdr:cNvSpPr>
        </xdr:nvSpPr>
        <xdr:spPr bwMode="auto">
          <a:xfrm>
            <a:off x="298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64" name="Oval 537">
            <a:extLst>
              <a:ext uri="{FF2B5EF4-FFF2-40B4-BE49-F238E27FC236}">
                <a16:creationId xmlns:a16="http://schemas.microsoft.com/office/drawing/2014/main" id="{00000000-0008-0000-0700-0000F0490100}"/>
              </a:ext>
            </a:extLst>
          </xdr:cNvPr>
          <xdr:cNvSpPr>
            <a:spLocks noChangeArrowheads="1"/>
          </xdr:cNvSpPr>
        </xdr:nvSpPr>
        <xdr:spPr bwMode="auto">
          <a:xfrm>
            <a:off x="284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65" name="Oval 538">
            <a:extLst>
              <a:ext uri="{FF2B5EF4-FFF2-40B4-BE49-F238E27FC236}">
                <a16:creationId xmlns:a16="http://schemas.microsoft.com/office/drawing/2014/main" id="{00000000-0008-0000-0700-0000F1490100}"/>
              </a:ext>
            </a:extLst>
          </xdr:cNvPr>
          <xdr:cNvSpPr>
            <a:spLocks noChangeArrowheads="1"/>
          </xdr:cNvSpPr>
        </xdr:nvSpPr>
        <xdr:spPr bwMode="auto">
          <a:xfrm>
            <a:off x="270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66" name="Oval 539">
            <a:extLst>
              <a:ext uri="{FF2B5EF4-FFF2-40B4-BE49-F238E27FC236}">
                <a16:creationId xmlns:a16="http://schemas.microsoft.com/office/drawing/2014/main" id="{00000000-0008-0000-0700-0000F2490100}"/>
              </a:ext>
            </a:extLst>
          </xdr:cNvPr>
          <xdr:cNvSpPr>
            <a:spLocks noChangeArrowheads="1"/>
          </xdr:cNvSpPr>
        </xdr:nvSpPr>
        <xdr:spPr bwMode="auto">
          <a:xfrm>
            <a:off x="338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47625</xdr:colOff>
      <xdr:row>20</xdr:row>
      <xdr:rowOff>38100</xdr:rowOff>
    </xdr:from>
    <xdr:to>
      <xdr:col>16</xdr:col>
      <xdr:colOff>47625</xdr:colOff>
      <xdr:row>21</xdr:row>
      <xdr:rowOff>76200</xdr:rowOff>
    </xdr:to>
    <xdr:grpSp>
      <xdr:nvGrpSpPr>
        <xdr:cNvPr id="84291" name="Group 540">
          <a:extLst>
            <a:ext uri="{FF2B5EF4-FFF2-40B4-BE49-F238E27FC236}">
              <a16:creationId xmlns:a16="http://schemas.microsoft.com/office/drawing/2014/main" id="{00000000-0008-0000-0700-000043490100}"/>
            </a:ext>
          </a:extLst>
        </xdr:cNvPr>
        <xdr:cNvGrpSpPr>
          <a:grpSpLocks/>
        </xdr:cNvGrpSpPr>
      </xdr:nvGrpSpPr>
      <xdr:grpSpPr bwMode="auto">
        <a:xfrm>
          <a:off x="2111375" y="3784600"/>
          <a:ext cx="1222375" cy="212725"/>
          <a:chOff x="221" y="325"/>
          <a:chExt cx="130" cy="22"/>
        </a:xfrm>
      </xdr:grpSpPr>
      <xdr:sp macro="" textlink="">
        <xdr:nvSpPr>
          <xdr:cNvPr id="84427" name="Oval 541">
            <a:extLst>
              <a:ext uri="{FF2B5EF4-FFF2-40B4-BE49-F238E27FC236}">
                <a16:creationId xmlns:a16="http://schemas.microsoft.com/office/drawing/2014/main" id="{00000000-0008-0000-0700-0000CB490100}"/>
              </a:ext>
            </a:extLst>
          </xdr:cNvPr>
          <xdr:cNvSpPr>
            <a:spLocks noChangeArrowheads="1"/>
          </xdr:cNvSpPr>
        </xdr:nvSpPr>
        <xdr:spPr bwMode="auto">
          <a:xfrm>
            <a:off x="221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28" name="Oval 542">
            <a:extLst>
              <a:ext uri="{FF2B5EF4-FFF2-40B4-BE49-F238E27FC236}">
                <a16:creationId xmlns:a16="http://schemas.microsoft.com/office/drawing/2014/main" id="{00000000-0008-0000-0700-0000CC490100}"/>
              </a:ext>
            </a:extLst>
          </xdr:cNvPr>
          <xdr:cNvSpPr>
            <a:spLocks noChangeArrowheads="1"/>
          </xdr:cNvSpPr>
        </xdr:nvSpPr>
        <xdr:spPr bwMode="auto">
          <a:xfrm>
            <a:off x="234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29" name="Oval 543">
            <a:extLst>
              <a:ext uri="{FF2B5EF4-FFF2-40B4-BE49-F238E27FC236}">
                <a16:creationId xmlns:a16="http://schemas.microsoft.com/office/drawing/2014/main" id="{00000000-0008-0000-0700-0000CD490100}"/>
              </a:ext>
            </a:extLst>
          </xdr:cNvPr>
          <xdr:cNvSpPr>
            <a:spLocks noChangeArrowheads="1"/>
          </xdr:cNvSpPr>
        </xdr:nvSpPr>
        <xdr:spPr bwMode="auto">
          <a:xfrm>
            <a:off x="260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0" name="Oval 544">
            <a:extLst>
              <a:ext uri="{FF2B5EF4-FFF2-40B4-BE49-F238E27FC236}">
                <a16:creationId xmlns:a16="http://schemas.microsoft.com/office/drawing/2014/main" id="{00000000-0008-0000-0700-0000CE490100}"/>
              </a:ext>
            </a:extLst>
          </xdr:cNvPr>
          <xdr:cNvSpPr>
            <a:spLocks noChangeArrowheads="1"/>
          </xdr:cNvSpPr>
        </xdr:nvSpPr>
        <xdr:spPr bwMode="auto">
          <a:xfrm>
            <a:off x="221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1" name="Oval 545">
            <a:extLst>
              <a:ext uri="{FF2B5EF4-FFF2-40B4-BE49-F238E27FC236}">
                <a16:creationId xmlns:a16="http://schemas.microsoft.com/office/drawing/2014/main" id="{00000000-0008-0000-0700-0000CF490100}"/>
              </a:ext>
            </a:extLst>
          </xdr:cNvPr>
          <xdr:cNvSpPr>
            <a:spLocks noChangeArrowheads="1"/>
          </xdr:cNvSpPr>
        </xdr:nvSpPr>
        <xdr:spPr bwMode="auto">
          <a:xfrm>
            <a:off x="247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2" name="Oval 546">
            <a:extLst>
              <a:ext uri="{FF2B5EF4-FFF2-40B4-BE49-F238E27FC236}">
                <a16:creationId xmlns:a16="http://schemas.microsoft.com/office/drawing/2014/main" id="{00000000-0008-0000-0700-0000D0490100}"/>
              </a:ext>
            </a:extLst>
          </xdr:cNvPr>
          <xdr:cNvSpPr>
            <a:spLocks noChangeArrowheads="1"/>
          </xdr:cNvSpPr>
        </xdr:nvSpPr>
        <xdr:spPr bwMode="auto">
          <a:xfrm>
            <a:off x="325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3" name="Oval 547">
            <a:extLst>
              <a:ext uri="{FF2B5EF4-FFF2-40B4-BE49-F238E27FC236}">
                <a16:creationId xmlns:a16="http://schemas.microsoft.com/office/drawing/2014/main" id="{00000000-0008-0000-0700-0000D14901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4" name="Oval 548">
            <a:extLst>
              <a:ext uri="{FF2B5EF4-FFF2-40B4-BE49-F238E27FC236}">
                <a16:creationId xmlns:a16="http://schemas.microsoft.com/office/drawing/2014/main" id="{00000000-0008-0000-0700-0000D2490100}"/>
              </a:ext>
            </a:extLst>
          </xdr:cNvPr>
          <xdr:cNvSpPr>
            <a:spLocks noChangeArrowheads="1"/>
          </xdr:cNvSpPr>
        </xdr:nvSpPr>
        <xdr:spPr bwMode="auto">
          <a:xfrm>
            <a:off x="232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5" name="Oval 549">
            <a:extLst>
              <a:ext uri="{FF2B5EF4-FFF2-40B4-BE49-F238E27FC236}">
                <a16:creationId xmlns:a16="http://schemas.microsoft.com/office/drawing/2014/main" id="{00000000-0008-0000-0700-0000D3490100}"/>
              </a:ext>
            </a:extLst>
          </xdr:cNvPr>
          <xdr:cNvSpPr>
            <a:spLocks noChangeArrowheads="1"/>
          </xdr:cNvSpPr>
        </xdr:nvSpPr>
        <xdr:spPr bwMode="auto">
          <a:xfrm>
            <a:off x="287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6" name="Oval 550">
            <a:extLst>
              <a:ext uri="{FF2B5EF4-FFF2-40B4-BE49-F238E27FC236}">
                <a16:creationId xmlns:a16="http://schemas.microsoft.com/office/drawing/2014/main" id="{00000000-0008-0000-0700-0000D4490100}"/>
              </a:ext>
            </a:extLst>
          </xdr:cNvPr>
          <xdr:cNvSpPr>
            <a:spLocks noChangeArrowheads="1"/>
          </xdr:cNvSpPr>
        </xdr:nvSpPr>
        <xdr:spPr bwMode="auto">
          <a:xfrm>
            <a:off x="273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7" name="Oval 551">
            <a:extLst>
              <a:ext uri="{FF2B5EF4-FFF2-40B4-BE49-F238E27FC236}">
                <a16:creationId xmlns:a16="http://schemas.microsoft.com/office/drawing/2014/main" id="{00000000-0008-0000-0700-0000D5490100}"/>
              </a:ext>
            </a:extLst>
          </xdr:cNvPr>
          <xdr:cNvSpPr>
            <a:spLocks noChangeArrowheads="1"/>
          </xdr:cNvSpPr>
        </xdr:nvSpPr>
        <xdr:spPr bwMode="auto">
          <a:xfrm>
            <a:off x="312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8" name="Oval 552">
            <a:extLst>
              <a:ext uri="{FF2B5EF4-FFF2-40B4-BE49-F238E27FC236}">
                <a16:creationId xmlns:a16="http://schemas.microsoft.com/office/drawing/2014/main" id="{00000000-0008-0000-0700-0000D6490100}"/>
              </a:ext>
            </a:extLst>
          </xdr:cNvPr>
          <xdr:cNvSpPr>
            <a:spLocks noChangeArrowheads="1"/>
          </xdr:cNvSpPr>
        </xdr:nvSpPr>
        <xdr:spPr bwMode="auto">
          <a:xfrm>
            <a:off x="299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39" name="Oval 553">
            <a:extLst>
              <a:ext uri="{FF2B5EF4-FFF2-40B4-BE49-F238E27FC236}">
                <a16:creationId xmlns:a16="http://schemas.microsoft.com/office/drawing/2014/main" id="{00000000-0008-0000-0700-0000D7490100}"/>
              </a:ext>
            </a:extLst>
          </xdr:cNvPr>
          <xdr:cNvSpPr>
            <a:spLocks noChangeArrowheads="1"/>
          </xdr:cNvSpPr>
        </xdr:nvSpPr>
        <xdr:spPr bwMode="auto">
          <a:xfrm>
            <a:off x="325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40" name="Oval 554">
            <a:extLst>
              <a:ext uri="{FF2B5EF4-FFF2-40B4-BE49-F238E27FC236}">
                <a16:creationId xmlns:a16="http://schemas.microsoft.com/office/drawing/2014/main" id="{00000000-0008-0000-0700-0000D8490100}"/>
              </a:ext>
            </a:extLst>
          </xdr:cNvPr>
          <xdr:cNvSpPr>
            <a:spLocks noChangeArrowheads="1"/>
          </xdr:cNvSpPr>
        </xdr:nvSpPr>
        <xdr:spPr bwMode="auto">
          <a:xfrm>
            <a:off x="339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41" name="Oval 555">
            <a:extLst>
              <a:ext uri="{FF2B5EF4-FFF2-40B4-BE49-F238E27FC236}">
                <a16:creationId xmlns:a16="http://schemas.microsoft.com/office/drawing/2014/main" id="{00000000-0008-0000-0700-0000D9490100}"/>
              </a:ext>
            </a:extLst>
          </xdr:cNvPr>
          <xdr:cNvSpPr>
            <a:spLocks noChangeArrowheads="1"/>
          </xdr:cNvSpPr>
        </xdr:nvSpPr>
        <xdr:spPr bwMode="auto">
          <a:xfrm>
            <a:off x="257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42" name="Oval 556">
            <a:extLst>
              <a:ext uri="{FF2B5EF4-FFF2-40B4-BE49-F238E27FC236}">
                <a16:creationId xmlns:a16="http://schemas.microsoft.com/office/drawing/2014/main" id="{00000000-0008-0000-0700-0000DA490100}"/>
              </a:ext>
            </a:extLst>
          </xdr:cNvPr>
          <xdr:cNvSpPr>
            <a:spLocks noChangeArrowheads="1"/>
          </xdr:cNvSpPr>
        </xdr:nvSpPr>
        <xdr:spPr bwMode="auto">
          <a:xfrm>
            <a:off x="312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43" name="Oval 557">
            <a:extLst>
              <a:ext uri="{FF2B5EF4-FFF2-40B4-BE49-F238E27FC236}">
                <a16:creationId xmlns:a16="http://schemas.microsoft.com/office/drawing/2014/main" id="{00000000-0008-0000-0700-0000DB490100}"/>
              </a:ext>
            </a:extLst>
          </xdr:cNvPr>
          <xdr:cNvSpPr>
            <a:spLocks noChangeArrowheads="1"/>
          </xdr:cNvSpPr>
        </xdr:nvSpPr>
        <xdr:spPr bwMode="auto">
          <a:xfrm>
            <a:off x="298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44" name="Oval 558">
            <a:extLst>
              <a:ext uri="{FF2B5EF4-FFF2-40B4-BE49-F238E27FC236}">
                <a16:creationId xmlns:a16="http://schemas.microsoft.com/office/drawing/2014/main" id="{00000000-0008-0000-0700-0000DC490100}"/>
              </a:ext>
            </a:extLst>
          </xdr:cNvPr>
          <xdr:cNvSpPr>
            <a:spLocks noChangeArrowheads="1"/>
          </xdr:cNvSpPr>
        </xdr:nvSpPr>
        <xdr:spPr bwMode="auto">
          <a:xfrm>
            <a:off x="284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45" name="Oval 559">
            <a:extLst>
              <a:ext uri="{FF2B5EF4-FFF2-40B4-BE49-F238E27FC236}">
                <a16:creationId xmlns:a16="http://schemas.microsoft.com/office/drawing/2014/main" id="{00000000-0008-0000-0700-0000DD490100}"/>
              </a:ext>
            </a:extLst>
          </xdr:cNvPr>
          <xdr:cNvSpPr>
            <a:spLocks noChangeArrowheads="1"/>
          </xdr:cNvSpPr>
        </xdr:nvSpPr>
        <xdr:spPr bwMode="auto">
          <a:xfrm>
            <a:off x="270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46" name="Oval 560">
            <a:extLst>
              <a:ext uri="{FF2B5EF4-FFF2-40B4-BE49-F238E27FC236}">
                <a16:creationId xmlns:a16="http://schemas.microsoft.com/office/drawing/2014/main" id="{00000000-0008-0000-0700-0000DE490100}"/>
              </a:ext>
            </a:extLst>
          </xdr:cNvPr>
          <xdr:cNvSpPr>
            <a:spLocks noChangeArrowheads="1"/>
          </xdr:cNvSpPr>
        </xdr:nvSpPr>
        <xdr:spPr bwMode="auto">
          <a:xfrm>
            <a:off x="338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0</xdr:colOff>
      <xdr:row>21</xdr:row>
      <xdr:rowOff>57150</xdr:rowOff>
    </xdr:from>
    <xdr:to>
      <xdr:col>10</xdr:col>
      <xdr:colOff>114300</xdr:colOff>
      <xdr:row>21</xdr:row>
      <xdr:rowOff>171450</xdr:rowOff>
    </xdr:to>
    <xdr:sp macro="" textlink="">
      <xdr:nvSpPr>
        <xdr:cNvPr id="84292" name="Oval 561">
          <a:extLst>
            <a:ext uri="{FF2B5EF4-FFF2-40B4-BE49-F238E27FC236}">
              <a16:creationId xmlns:a16="http://schemas.microsoft.com/office/drawing/2014/main" id="{00000000-0008-0000-0700-000044490100}"/>
            </a:ext>
          </a:extLst>
        </xdr:cNvPr>
        <xdr:cNvSpPr>
          <a:spLocks noChangeArrowheads="1"/>
        </xdr:cNvSpPr>
      </xdr:nvSpPr>
      <xdr:spPr bwMode="auto">
        <a:xfrm>
          <a:off x="2095500" y="38862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21</xdr:row>
      <xdr:rowOff>66675</xdr:rowOff>
    </xdr:from>
    <xdr:to>
      <xdr:col>14</xdr:col>
      <xdr:colOff>266700</xdr:colOff>
      <xdr:row>22</xdr:row>
      <xdr:rowOff>0</xdr:rowOff>
    </xdr:to>
    <xdr:sp macro="" textlink="">
      <xdr:nvSpPr>
        <xdr:cNvPr id="84293" name="Oval 562">
          <a:extLst>
            <a:ext uri="{FF2B5EF4-FFF2-40B4-BE49-F238E27FC236}">
              <a16:creationId xmlns:a16="http://schemas.microsoft.com/office/drawing/2014/main" id="{00000000-0008-0000-0700-000045490100}"/>
            </a:ext>
          </a:extLst>
        </xdr:cNvPr>
        <xdr:cNvSpPr>
          <a:spLocks noChangeArrowheads="1"/>
        </xdr:cNvSpPr>
      </xdr:nvSpPr>
      <xdr:spPr bwMode="auto">
        <a:xfrm>
          <a:off x="3086100" y="3895725"/>
          <a:ext cx="1143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21</xdr:row>
      <xdr:rowOff>66675</xdr:rowOff>
    </xdr:from>
    <xdr:to>
      <xdr:col>12</xdr:col>
      <xdr:colOff>57150</xdr:colOff>
      <xdr:row>22</xdr:row>
      <xdr:rowOff>0</xdr:rowOff>
    </xdr:to>
    <xdr:sp macro="" textlink="">
      <xdr:nvSpPr>
        <xdr:cNvPr id="84294" name="Oval 563">
          <a:extLst>
            <a:ext uri="{FF2B5EF4-FFF2-40B4-BE49-F238E27FC236}">
              <a16:creationId xmlns:a16="http://schemas.microsoft.com/office/drawing/2014/main" id="{00000000-0008-0000-0700-000046490100}"/>
            </a:ext>
          </a:extLst>
        </xdr:cNvPr>
        <xdr:cNvSpPr>
          <a:spLocks noChangeArrowheads="1"/>
        </xdr:cNvSpPr>
      </xdr:nvSpPr>
      <xdr:spPr bwMode="auto">
        <a:xfrm>
          <a:off x="2324100" y="3895725"/>
          <a:ext cx="1143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104775</xdr:colOff>
      <xdr:row>21</xdr:row>
      <xdr:rowOff>57150</xdr:rowOff>
    </xdr:from>
    <xdr:to>
      <xdr:col>11</xdr:col>
      <xdr:colOff>57150</xdr:colOff>
      <xdr:row>21</xdr:row>
      <xdr:rowOff>171450</xdr:rowOff>
    </xdr:to>
    <xdr:sp macro="" textlink="">
      <xdr:nvSpPr>
        <xdr:cNvPr id="84295" name="Oval 564">
          <a:extLst>
            <a:ext uri="{FF2B5EF4-FFF2-40B4-BE49-F238E27FC236}">
              <a16:creationId xmlns:a16="http://schemas.microsoft.com/office/drawing/2014/main" id="{00000000-0008-0000-0700-000047490100}"/>
            </a:ext>
          </a:extLst>
        </xdr:cNvPr>
        <xdr:cNvSpPr>
          <a:spLocks noChangeArrowheads="1"/>
        </xdr:cNvSpPr>
      </xdr:nvSpPr>
      <xdr:spPr bwMode="auto">
        <a:xfrm>
          <a:off x="2200275" y="38862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21</xdr:row>
      <xdr:rowOff>66675</xdr:rowOff>
    </xdr:from>
    <xdr:to>
      <xdr:col>12</xdr:col>
      <xdr:colOff>171450</xdr:colOff>
      <xdr:row>22</xdr:row>
      <xdr:rowOff>0</xdr:rowOff>
    </xdr:to>
    <xdr:sp macro="" textlink="">
      <xdr:nvSpPr>
        <xdr:cNvPr id="84296" name="Oval 565">
          <a:extLst>
            <a:ext uri="{FF2B5EF4-FFF2-40B4-BE49-F238E27FC236}">
              <a16:creationId xmlns:a16="http://schemas.microsoft.com/office/drawing/2014/main" id="{00000000-0008-0000-0700-000048490100}"/>
            </a:ext>
          </a:extLst>
        </xdr:cNvPr>
        <xdr:cNvSpPr>
          <a:spLocks noChangeArrowheads="1"/>
        </xdr:cNvSpPr>
      </xdr:nvSpPr>
      <xdr:spPr bwMode="auto">
        <a:xfrm>
          <a:off x="2438400" y="3895725"/>
          <a:ext cx="1143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28575</xdr:colOff>
      <xdr:row>21</xdr:row>
      <xdr:rowOff>66675</xdr:rowOff>
    </xdr:from>
    <xdr:to>
      <xdr:col>14</xdr:col>
      <xdr:colOff>142875</xdr:colOff>
      <xdr:row>22</xdr:row>
      <xdr:rowOff>0</xdr:rowOff>
    </xdr:to>
    <xdr:sp macro="" textlink="">
      <xdr:nvSpPr>
        <xdr:cNvPr id="84297" name="Oval 566">
          <a:extLst>
            <a:ext uri="{FF2B5EF4-FFF2-40B4-BE49-F238E27FC236}">
              <a16:creationId xmlns:a16="http://schemas.microsoft.com/office/drawing/2014/main" id="{00000000-0008-0000-0700-000049490100}"/>
            </a:ext>
          </a:extLst>
        </xdr:cNvPr>
        <xdr:cNvSpPr>
          <a:spLocks noChangeArrowheads="1"/>
        </xdr:cNvSpPr>
      </xdr:nvSpPr>
      <xdr:spPr bwMode="auto">
        <a:xfrm>
          <a:off x="2962275" y="3895725"/>
          <a:ext cx="1143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171450</xdr:colOff>
      <xdr:row>21</xdr:row>
      <xdr:rowOff>66675</xdr:rowOff>
    </xdr:from>
    <xdr:to>
      <xdr:col>14</xdr:col>
      <xdr:colOff>9525</xdr:colOff>
      <xdr:row>22</xdr:row>
      <xdr:rowOff>0</xdr:rowOff>
    </xdr:to>
    <xdr:sp macro="" textlink="">
      <xdr:nvSpPr>
        <xdr:cNvPr id="84298" name="Oval 567">
          <a:extLst>
            <a:ext uri="{FF2B5EF4-FFF2-40B4-BE49-F238E27FC236}">
              <a16:creationId xmlns:a16="http://schemas.microsoft.com/office/drawing/2014/main" id="{00000000-0008-0000-0700-00004A490100}"/>
            </a:ext>
          </a:extLst>
        </xdr:cNvPr>
        <xdr:cNvSpPr>
          <a:spLocks noChangeArrowheads="1"/>
        </xdr:cNvSpPr>
      </xdr:nvSpPr>
      <xdr:spPr bwMode="auto">
        <a:xfrm>
          <a:off x="2828925" y="3895725"/>
          <a:ext cx="1143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38100</xdr:colOff>
      <xdr:row>21</xdr:row>
      <xdr:rowOff>66675</xdr:rowOff>
    </xdr:from>
    <xdr:to>
      <xdr:col>13</xdr:col>
      <xdr:colOff>152400</xdr:colOff>
      <xdr:row>22</xdr:row>
      <xdr:rowOff>0</xdr:rowOff>
    </xdr:to>
    <xdr:sp macro="" textlink="">
      <xdr:nvSpPr>
        <xdr:cNvPr id="84299" name="Oval 568">
          <a:extLst>
            <a:ext uri="{FF2B5EF4-FFF2-40B4-BE49-F238E27FC236}">
              <a16:creationId xmlns:a16="http://schemas.microsoft.com/office/drawing/2014/main" id="{00000000-0008-0000-0700-00004B490100}"/>
            </a:ext>
          </a:extLst>
        </xdr:cNvPr>
        <xdr:cNvSpPr>
          <a:spLocks noChangeArrowheads="1"/>
        </xdr:cNvSpPr>
      </xdr:nvSpPr>
      <xdr:spPr bwMode="auto">
        <a:xfrm>
          <a:off x="2695575" y="3895725"/>
          <a:ext cx="1143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180975</xdr:colOff>
      <xdr:row>21</xdr:row>
      <xdr:rowOff>57150</xdr:rowOff>
    </xdr:from>
    <xdr:to>
      <xdr:col>13</xdr:col>
      <xdr:colOff>19050</xdr:colOff>
      <xdr:row>21</xdr:row>
      <xdr:rowOff>171450</xdr:rowOff>
    </xdr:to>
    <xdr:sp macro="" textlink="">
      <xdr:nvSpPr>
        <xdr:cNvPr id="84300" name="Oval 569">
          <a:extLst>
            <a:ext uri="{FF2B5EF4-FFF2-40B4-BE49-F238E27FC236}">
              <a16:creationId xmlns:a16="http://schemas.microsoft.com/office/drawing/2014/main" id="{00000000-0008-0000-0700-00004C490100}"/>
            </a:ext>
          </a:extLst>
        </xdr:cNvPr>
        <xdr:cNvSpPr>
          <a:spLocks noChangeArrowheads="1"/>
        </xdr:cNvSpPr>
      </xdr:nvSpPr>
      <xdr:spPr bwMode="auto">
        <a:xfrm>
          <a:off x="2562225" y="38862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21</xdr:row>
      <xdr:rowOff>66675</xdr:rowOff>
    </xdr:from>
    <xdr:to>
      <xdr:col>15</xdr:col>
      <xdr:colOff>114300</xdr:colOff>
      <xdr:row>22</xdr:row>
      <xdr:rowOff>0</xdr:rowOff>
    </xdr:to>
    <xdr:sp macro="" textlink="">
      <xdr:nvSpPr>
        <xdr:cNvPr id="84301" name="Oval 570">
          <a:extLst>
            <a:ext uri="{FF2B5EF4-FFF2-40B4-BE49-F238E27FC236}">
              <a16:creationId xmlns:a16="http://schemas.microsoft.com/office/drawing/2014/main" id="{00000000-0008-0000-0700-00004D490100}"/>
            </a:ext>
          </a:extLst>
        </xdr:cNvPr>
        <xdr:cNvSpPr>
          <a:spLocks noChangeArrowheads="1"/>
        </xdr:cNvSpPr>
      </xdr:nvSpPr>
      <xdr:spPr bwMode="auto">
        <a:xfrm>
          <a:off x="3209925" y="3895725"/>
          <a:ext cx="1143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17</xdr:row>
      <xdr:rowOff>0</xdr:rowOff>
    </xdr:from>
    <xdr:to>
      <xdr:col>34</xdr:col>
      <xdr:colOff>0</xdr:colOff>
      <xdr:row>21</xdr:row>
      <xdr:rowOff>171450</xdr:rowOff>
    </xdr:to>
    <xdr:grpSp>
      <xdr:nvGrpSpPr>
        <xdr:cNvPr id="84302" name="Group 665">
          <a:extLst>
            <a:ext uri="{FF2B5EF4-FFF2-40B4-BE49-F238E27FC236}">
              <a16:creationId xmlns:a16="http://schemas.microsoft.com/office/drawing/2014/main" id="{00000000-0008-0000-0700-00004E490100}"/>
            </a:ext>
          </a:extLst>
        </xdr:cNvPr>
        <xdr:cNvGrpSpPr>
          <a:grpSpLocks/>
        </xdr:cNvGrpSpPr>
      </xdr:nvGrpSpPr>
      <xdr:grpSpPr bwMode="auto">
        <a:xfrm>
          <a:off x="8016875" y="3190875"/>
          <a:ext cx="1190625" cy="901700"/>
          <a:chOff x="850" y="325"/>
          <a:chExt cx="130" cy="96"/>
        </a:xfrm>
      </xdr:grpSpPr>
      <xdr:sp macro="" textlink="">
        <xdr:nvSpPr>
          <xdr:cNvPr id="84337" name="Oval 572">
            <a:extLst>
              <a:ext uri="{FF2B5EF4-FFF2-40B4-BE49-F238E27FC236}">
                <a16:creationId xmlns:a16="http://schemas.microsoft.com/office/drawing/2014/main" id="{00000000-0008-0000-0700-000071490100}"/>
              </a:ext>
            </a:extLst>
          </xdr:cNvPr>
          <xdr:cNvSpPr>
            <a:spLocks noChangeArrowheads="1"/>
          </xdr:cNvSpPr>
        </xdr:nvSpPr>
        <xdr:spPr bwMode="auto">
          <a:xfrm>
            <a:off x="850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38" name="Oval 573">
            <a:extLst>
              <a:ext uri="{FF2B5EF4-FFF2-40B4-BE49-F238E27FC236}">
                <a16:creationId xmlns:a16="http://schemas.microsoft.com/office/drawing/2014/main" id="{00000000-0008-0000-0700-000072490100}"/>
              </a:ext>
            </a:extLst>
          </xdr:cNvPr>
          <xdr:cNvSpPr>
            <a:spLocks noChangeArrowheads="1"/>
          </xdr:cNvSpPr>
        </xdr:nvSpPr>
        <xdr:spPr bwMode="auto">
          <a:xfrm>
            <a:off x="863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39" name="Oval 574">
            <a:extLst>
              <a:ext uri="{FF2B5EF4-FFF2-40B4-BE49-F238E27FC236}">
                <a16:creationId xmlns:a16="http://schemas.microsoft.com/office/drawing/2014/main" id="{00000000-0008-0000-0700-000073490100}"/>
              </a:ext>
            </a:extLst>
          </xdr:cNvPr>
          <xdr:cNvSpPr>
            <a:spLocks noChangeArrowheads="1"/>
          </xdr:cNvSpPr>
        </xdr:nvSpPr>
        <xdr:spPr bwMode="auto">
          <a:xfrm>
            <a:off x="889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0" name="Oval 575">
            <a:extLst>
              <a:ext uri="{FF2B5EF4-FFF2-40B4-BE49-F238E27FC236}">
                <a16:creationId xmlns:a16="http://schemas.microsoft.com/office/drawing/2014/main" id="{00000000-0008-0000-0700-000074490100}"/>
              </a:ext>
            </a:extLst>
          </xdr:cNvPr>
          <xdr:cNvSpPr>
            <a:spLocks noChangeArrowheads="1"/>
          </xdr:cNvSpPr>
        </xdr:nvSpPr>
        <xdr:spPr bwMode="auto">
          <a:xfrm>
            <a:off x="850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1" name="Oval 576">
            <a:extLst>
              <a:ext uri="{FF2B5EF4-FFF2-40B4-BE49-F238E27FC236}">
                <a16:creationId xmlns:a16="http://schemas.microsoft.com/office/drawing/2014/main" id="{00000000-0008-0000-0700-000075490100}"/>
              </a:ext>
            </a:extLst>
          </xdr:cNvPr>
          <xdr:cNvSpPr>
            <a:spLocks noChangeArrowheads="1"/>
          </xdr:cNvSpPr>
        </xdr:nvSpPr>
        <xdr:spPr bwMode="auto">
          <a:xfrm>
            <a:off x="876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2" name="Oval 577">
            <a:extLst>
              <a:ext uri="{FF2B5EF4-FFF2-40B4-BE49-F238E27FC236}">
                <a16:creationId xmlns:a16="http://schemas.microsoft.com/office/drawing/2014/main" id="{00000000-0008-0000-0700-000076490100}"/>
              </a:ext>
            </a:extLst>
          </xdr:cNvPr>
          <xdr:cNvSpPr>
            <a:spLocks noChangeArrowheads="1"/>
          </xdr:cNvSpPr>
        </xdr:nvSpPr>
        <xdr:spPr bwMode="auto">
          <a:xfrm>
            <a:off x="954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3" name="Oval 578">
            <a:extLst>
              <a:ext uri="{FF2B5EF4-FFF2-40B4-BE49-F238E27FC236}">
                <a16:creationId xmlns:a16="http://schemas.microsoft.com/office/drawing/2014/main" id="{00000000-0008-0000-0700-000077490100}"/>
              </a:ext>
            </a:extLst>
          </xdr:cNvPr>
          <xdr:cNvSpPr>
            <a:spLocks noChangeArrowheads="1"/>
          </xdr:cNvSpPr>
        </xdr:nvSpPr>
        <xdr:spPr bwMode="auto">
          <a:xfrm>
            <a:off x="874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4" name="Oval 579">
            <a:extLst>
              <a:ext uri="{FF2B5EF4-FFF2-40B4-BE49-F238E27FC236}">
                <a16:creationId xmlns:a16="http://schemas.microsoft.com/office/drawing/2014/main" id="{00000000-0008-0000-0700-000078490100}"/>
              </a:ext>
            </a:extLst>
          </xdr:cNvPr>
          <xdr:cNvSpPr>
            <a:spLocks noChangeArrowheads="1"/>
          </xdr:cNvSpPr>
        </xdr:nvSpPr>
        <xdr:spPr bwMode="auto">
          <a:xfrm>
            <a:off x="861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5" name="Oval 580">
            <a:extLst>
              <a:ext uri="{FF2B5EF4-FFF2-40B4-BE49-F238E27FC236}">
                <a16:creationId xmlns:a16="http://schemas.microsoft.com/office/drawing/2014/main" id="{00000000-0008-0000-0700-000079490100}"/>
              </a:ext>
            </a:extLst>
          </xdr:cNvPr>
          <xdr:cNvSpPr>
            <a:spLocks noChangeArrowheads="1"/>
          </xdr:cNvSpPr>
        </xdr:nvSpPr>
        <xdr:spPr bwMode="auto">
          <a:xfrm>
            <a:off x="916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6" name="Oval 581">
            <a:extLst>
              <a:ext uri="{FF2B5EF4-FFF2-40B4-BE49-F238E27FC236}">
                <a16:creationId xmlns:a16="http://schemas.microsoft.com/office/drawing/2014/main" id="{00000000-0008-0000-0700-00007A490100}"/>
              </a:ext>
            </a:extLst>
          </xdr:cNvPr>
          <xdr:cNvSpPr>
            <a:spLocks noChangeArrowheads="1"/>
          </xdr:cNvSpPr>
        </xdr:nvSpPr>
        <xdr:spPr bwMode="auto">
          <a:xfrm>
            <a:off x="902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7" name="Oval 582">
            <a:extLst>
              <a:ext uri="{FF2B5EF4-FFF2-40B4-BE49-F238E27FC236}">
                <a16:creationId xmlns:a16="http://schemas.microsoft.com/office/drawing/2014/main" id="{00000000-0008-0000-0700-00007B490100}"/>
              </a:ext>
            </a:extLst>
          </xdr:cNvPr>
          <xdr:cNvSpPr>
            <a:spLocks noChangeArrowheads="1"/>
          </xdr:cNvSpPr>
        </xdr:nvSpPr>
        <xdr:spPr bwMode="auto">
          <a:xfrm>
            <a:off x="941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8" name="Oval 583">
            <a:extLst>
              <a:ext uri="{FF2B5EF4-FFF2-40B4-BE49-F238E27FC236}">
                <a16:creationId xmlns:a16="http://schemas.microsoft.com/office/drawing/2014/main" id="{00000000-0008-0000-0700-00007C490100}"/>
              </a:ext>
            </a:extLst>
          </xdr:cNvPr>
          <xdr:cNvSpPr>
            <a:spLocks noChangeArrowheads="1"/>
          </xdr:cNvSpPr>
        </xdr:nvSpPr>
        <xdr:spPr bwMode="auto">
          <a:xfrm>
            <a:off x="928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49" name="Oval 584">
            <a:extLst>
              <a:ext uri="{FF2B5EF4-FFF2-40B4-BE49-F238E27FC236}">
                <a16:creationId xmlns:a16="http://schemas.microsoft.com/office/drawing/2014/main" id="{00000000-0008-0000-0700-00007D490100}"/>
              </a:ext>
            </a:extLst>
          </xdr:cNvPr>
          <xdr:cNvSpPr>
            <a:spLocks noChangeArrowheads="1"/>
          </xdr:cNvSpPr>
        </xdr:nvSpPr>
        <xdr:spPr bwMode="auto">
          <a:xfrm>
            <a:off x="954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0" name="Oval 585">
            <a:extLst>
              <a:ext uri="{FF2B5EF4-FFF2-40B4-BE49-F238E27FC236}">
                <a16:creationId xmlns:a16="http://schemas.microsoft.com/office/drawing/2014/main" id="{00000000-0008-0000-0700-00007E490100}"/>
              </a:ext>
            </a:extLst>
          </xdr:cNvPr>
          <xdr:cNvSpPr>
            <a:spLocks noChangeArrowheads="1"/>
          </xdr:cNvSpPr>
        </xdr:nvSpPr>
        <xdr:spPr bwMode="auto">
          <a:xfrm>
            <a:off x="968" y="337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1" name="Oval 586">
            <a:extLst>
              <a:ext uri="{FF2B5EF4-FFF2-40B4-BE49-F238E27FC236}">
                <a16:creationId xmlns:a16="http://schemas.microsoft.com/office/drawing/2014/main" id="{00000000-0008-0000-0700-00007F490100}"/>
              </a:ext>
            </a:extLst>
          </xdr:cNvPr>
          <xdr:cNvSpPr>
            <a:spLocks noChangeArrowheads="1"/>
          </xdr:cNvSpPr>
        </xdr:nvSpPr>
        <xdr:spPr bwMode="auto">
          <a:xfrm>
            <a:off x="886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2" name="Oval 587">
            <a:extLst>
              <a:ext uri="{FF2B5EF4-FFF2-40B4-BE49-F238E27FC236}">
                <a16:creationId xmlns:a16="http://schemas.microsoft.com/office/drawing/2014/main" id="{00000000-0008-0000-0700-000080490100}"/>
              </a:ext>
            </a:extLst>
          </xdr:cNvPr>
          <xdr:cNvSpPr>
            <a:spLocks noChangeArrowheads="1"/>
          </xdr:cNvSpPr>
        </xdr:nvSpPr>
        <xdr:spPr bwMode="auto">
          <a:xfrm>
            <a:off x="941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3" name="Oval 588">
            <a:extLst>
              <a:ext uri="{FF2B5EF4-FFF2-40B4-BE49-F238E27FC236}">
                <a16:creationId xmlns:a16="http://schemas.microsoft.com/office/drawing/2014/main" id="{00000000-0008-0000-0700-000081490100}"/>
              </a:ext>
            </a:extLst>
          </xdr:cNvPr>
          <xdr:cNvSpPr>
            <a:spLocks noChangeArrowheads="1"/>
          </xdr:cNvSpPr>
        </xdr:nvSpPr>
        <xdr:spPr bwMode="auto">
          <a:xfrm>
            <a:off x="927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4" name="Oval 589">
            <a:extLst>
              <a:ext uri="{FF2B5EF4-FFF2-40B4-BE49-F238E27FC236}">
                <a16:creationId xmlns:a16="http://schemas.microsoft.com/office/drawing/2014/main" id="{00000000-0008-0000-0700-000082490100}"/>
              </a:ext>
            </a:extLst>
          </xdr:cNvPr>
          <xdr:cNvSpPr>
            <a:spLocks noChangeArrowheads="1"/>
          </xdr:cNvSpPr>
        </xdr:nvSpPr>
        <xdr:spPr bwMode="auto">
          <a:xfrm>
            <a:off x="913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5" name="Oval 590">
            <a:extLst>
              <a:ext uri="{FF2B5EF4-FFF2-40B4-BE49-F238E27FC236}">
                <a16:creationId xmlns:a16="http://schemas.microsoft.com/office/drawing/2014/main" id="{00000000-0008-0000-0700-000083490100}"/>
              </a:ext>
            </a:extLst>
          </xdr:cNvPr>
          <xdr:cNvSpPr>
            <a:spLocks noChangeArrowheads="1"/>
          </xdr:cNvSpPr>
        </xdr:nvSpPr>
        <xdr:spPr bwMode="auto">
          <a:xfrm>
            <a:off x="899" y="32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6" name="Oval 591">
            <a:extLst>
              <a:ext uri="{FF2B5EF4-FFF2-40B4-BE49-F238E27FC236}">
                <a16:creationId xmlns:a16="http://schemas.microsoft.com/office/drawing/2014/main" id="{00000000-0008-0000-0700-000084490100}"/>
              </a:ext>
            </a:extLst>
          </xdr:cNvPr>
          <xdr:cNvSpPr>
            <a:spLocks noChangeArrowheads="1"/>
          </xdr:cNvSpPr>
        </xdr:nvSpPr>
        <xdr:spPr bwMode="auto">
          <a:xfrm>
            <a:off x="967" y="326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7" name="Oval 593">
            <a:extLst>
              <a:ext uri="{FF2B5EF4-FFF2-40B4-BE49-F238E27FC236}">
                <a16:creationId xmlns:a16="http://schemas.microsoft.com/office/drawing/2014/main" id="{00000000-0008-0000-0700-000085490100}"/>
              </a:ext>
            </a:extLst>
          </xdr:cNvPr>
          <xdr:cNvSpPr>
            <a:spLocks noChangeArrowheads="1"/>
          </xdr:cNvSpPr>
        </xdr:nvSpPr>
        <xdr:spPr bwMode="auto">
          <a:xfrm>
            <a:off x="850" y="347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8" name="Oval 594">
            <a:extLst>
              <a:ext uri="{FF2B5EF4-FFF2-40B4-BE49-F238E27FC236}">
                <a16:creationId xmlns:a16="http://schemas.microsoft.com/office/drawing/2014/main" id="{00000000-0008-0000-0700-000086490100}"/>
              </a:ext>
            </a:extLst>
          </xdr:cNvPr>
          <xdr:cNvSpPr>
            <a:spLocks noChangeArrowheads="1"/>
          </xdr:cNvSpPr>
        </xdr:nvSpPr>
        <xdr:spPr bwMode="auto">
          <a:xfrm>
            <a:off x="863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59" name="Oval 595">
            <a:extLst>
              <a:ext uri="{FF2B5EF4-FFF2-40B4-BE49-F238E27FC236}">
                <a16:creationId xmlns:a16="http://schemas.microsoft.com/office/drawing/2014/main" id="{00000000-0008-0000-0700-000087490100}"/>
              </a:ext>
            </a:extLst>
          </xdr:cNvPr>
          <xdr:cNvSpPr>
            <a:spLocks noChangeArrowheads="1"/>
          </xdr:cNvSpPr>
        </xdr:nvSpPr>
        <xdr:spPr bwMode="auto">
          <a:xfrm>
            <a:off x="889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0" name="Oval 596">
            <a:extLst>
              <a:ext uri="{FF2B5EF4-FFF2-40B4-BE49-F238E27FC236}">
                <a16:creationId xmlns:a16="http://schemas.microsoft.com/office/drawing/2014/main" id="{00000000-0008-0000-0700-000088490100}"/>
              </a:ext>
            </a:extLst>
          </xdr:cNvPr>
          <xdr:cNvSpPr>
            <a:spLocks noChangeArrowheads="1"/>
          </xdr:cNvSpPr>
        </xdr:nvSpPr>
        <xdr:spPr bwMode="auto">
          <a:xfrm>
            <a:off x="850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1" name="Oval 597">
            <a:extLst>
              <a:ext uri="{FF2B5EF4-FFF2-40B4-BE49-F238E27FC236}">
                <a16:creationId xmlns:a16="http://schemas.microsoft.com/office/drawing/2014/main" id="{00000000-0008-0000-0700-000089490100}"/>
              </a:ext>
            </a:extLst>
          </xdr:cNvPr>
          <xdr:cNvSpPr>
            <a:spLocks noChangeArrowheads="1"/>
          </xdr:cNvSpPr>
        </xdr:nvSpPr>
        <xdr:spPr bwMode="auto">
          <a:xfrm>
            <a:off x="876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2" name="Oval 598">
            <a:extLst>
              <a:ext uri="{FF2B5EF4-FFF2-40B4-BE49-F238E27FC236}">
                <a16:creationId xmlns:a16="http://schemas.microsoft.com/office/drawing/2014/main" id="{00000000-0008-0000-0700-00008A490100}"/>
              </a:ext>
            </a:extLst>
          </xdr:cNvPr>
          <xdr:cNvSpPr>
            <a:spLocks noChangeArrowheads="1"/>
          </xdr:cNvSpPr>
        </xdr:nvSpPr>
        <xdr:spPr bwMode="auto">
          <a:xfrm>
            <a:off x="954" y="34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3" name="Oval 599">
            <a:extLst>
              <a:ext uri="{FF2B5EF4-FFF2-40B4-BE49-F238E27FC236}">
                <a16:creationId xmlns:a16="http://schemas.microsoft.com/office/drawing/2014/main" id="{00000000-0008-0000-0700-00008B490100}"/>
              </a:ext>
            </a:extLst>
          </xdr:cNvPr>
          <xdr:cNvSpPr>
            <a:spLocks noChangeArrowheads="1"/>
          </xdr:cNvSpPr>
        </xdr:nvSpPr>
        <xdr:spPr bwMode="auto">
          <a:xfrm>
            <a:off x="874" y="34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4" name="Oval 600">
            <a:extLst>
              <a:ext uri="{FF2B5EF4-FFF2-40B4-BE49-F238E27FC236}">
                <a16:creationId xmlns:a16="http://schemas.microsoft.com/office/drawing/2014/main" id="{00000000-0008-0000-0700-00008C490100}"/>
              </a:ext>
            </a:extLst>
          </xdr:cNvPr>
          <xdr:cNvSpPr>
            <a:spLocks noChangeArrowheads="1"/>
          </xdr:cNvSpPr>
        </xdr:nvSpPr>
        <xdr:spPr bwMode="auto">
          <a:xfrm>
            <a:off x="861" y="347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5" name="Oval 601">
            <a:extLst>
              <a:ext uri="{FF2B5EF4-FFF2-40B4-BE49-F238E27FC236}">
                <a16:creationId xmlns:a16="http://schemas.microsoft.com/office/drawing/2014/main" id="{00000000-0008-0000-0700-00008D490100}"/>
              </a:ext>
            </a:extLst>
          </xdr:cNvPr>
          <xdr:cNvSpPr>
            <a:spLocks noChangeArrowheads="1"/>
          </xdr:cNvSpPr>
        </xdr:nvSpPr>
        <xdr:spPr bwMode="auto">
          <a:xfrm>
            <a:off x="916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6" name="Oval 602">
            <a:extLst>
              <a:ext uri="{FF2B5EF4-FFF2-40B4-BE49-F238E27FC236}">
                <a16:creationId xmlns:a16="http://schemas.microsoft.com/office/drawing/2014/main" id="{00000000-0008-0000-0700-00008E490100}"/>
              </a:ext>
            </a:extLst>
          </xdr:cNvPr>
          <xdr:cNvSpPr>
            <a:spLocks noChangeArrowheads="1"/>
          </xdr:cNvSpPr>
        </xdr:nvSpPr>
        <xdr:spPr bwMode="auto">
          <a:xfrm>
            <a:off x="902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7" name="Oval 603">
            <a:extLst>
              <a:ext uri="{FF2B5EF4-FFF2-40B4-BE49-F238E27FC236}">
                <a16:creationId xmlns:a16="http://schemas.microsoft.com/office/drawing/2014/main" id="{00000000-0008-0000-0700-00008F490100}"/>
              </a:ext>
            </a:extLst>
          </xdr:cNvPr>
          <xdr:cNvSpPr>
            <a:spLocks noChangeArrowheads="1"/>
          </xdr:cNvSpPr>
        </xdr:nvSpPr>
        <xdr:spPr bwMode="auto">
          <a:xfrm>
            <a:off x="941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8" name="Oval 604">
            <a:extLst>
              <a:ext uri="{FF2B5EF4-FFF2-40B4-BE49-F238E27FC236}">
                <a16:creationId xmlns:a16="http://schemas.microsoft.com/office/drawing/2014/main" id="{00000000-0008-0000-0700-000090490100}"/>
              </a:ext>
            </a:extLst>
          </xdr:cNvPr>
          <xdr:cNvSpPr>
            <a:spLocks noChangeArrowheads="1"/>
          </xdr:cNvSpPr>
        </xdr:nvSpPr>
        <xdr:spPr bwMode="auto">
          <a:xfrm>
            <a:off x="928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69" name="Oval 605">
            <a:extLst>
              <a:ext uri="{FF2B5EF4-FFF2-40B4-BE49-F238E27FC236}">
                <a16:creationId xmlns:a16="http://schemas.microsoft.com/office/drawing/2014/main" id="{00000000-0008-0000-0700-000091490100}"/>
              </a:ext>
            </a:extLst>
          </xdr:cNvPr>
          <xdr:cNvSpPr>
            <a:spLocks noChangeArrowheads="1"/>
          </xdr:cNvSpPr>
        </xdr:nvSpPr>
        <xdr:spPr bwMode="auto">
          <a:xfrm>
            <a:off x="954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0" name="Oval 606">
            <a:extLst>
              <a:ext uri="{FF2B5EF4-FFF2-40B4-BE49-F238E27FC236}">
                <a16:creationId xmlns:a16="http://schemas.microsoft.com/office/drawing/2014/main" id="{00000000-0008-0000-0700-000092490100}"/>
              </a:ext>
            </a:extLst>
          </xdr:cNvPr>
          <xdr:cNvSpPr>
            <a:spLocks noChangeArrowheads="1"/>
          </xdr:cNvSpPr>
        </xdr:nvSpPr>
        <xdr:spPr bwMode="auto">
          <a:xfrm>
            <a:off x="968" y="359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1" name="Oval 607">
            <a:extLst>
              <a:ext uri="{FF2B5EF4-FFF2-40B4-BE49-F238E27FC236}">
                <a16:creationId xmlns:a16="http://schemas.microsoft.com/office/drawing/2014/main" id="{00000000-0008-0000-0700-000093490100}"/>
              </a:ext>
            </a:extLst>
          </xdr:cNvPr>
          <xdr:cNvSpPr>
            <a:spLocks noChangeArrowheads="1"/>
          </xdr:cNvSpPr>
        </xdr:nvSpPr>
        <xdr:spPr bwMode="auto">
          <a:xfrm>
            <a:off x="886" y="34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2" name="Oval 608">
            <a:extLst>
              <a:ext uri="{FF2B5EF4-FFF2-40B4-BE49-F238E27FC236}">
                <a16:creationId xmlns:a16="http://schemas.microsoft.com/office/drawing/2014/main" id="{00000000-0008-0000-0700-000094490100}"/>
              </a:ext>
            </a:extLst>
          </xdr:cNvPr>
          <xdr:cNvSpPr>
            <a:spLocks noChangeArrowheads="1"/>
          </xdr:cNvSpPr>
        </xdr:nvSpPr>
        <xdr:spPr bwMode="auto">
          <a:xfrm>
            <a:off x="941" y="34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3" name="Oval 609">
            <a:extLst>
              <a:ext uri="{FF2B5EF4-FFF2-40B4-BE49-F238E27FC236}">
                <a16:creationId xmlns:a16="http://schemas.microsoft.com/office/drawing/2014/main" id="{00000000-0008-0000-0700-000095490100}"/>
              </a:ext>
            </a:extLst>
          </xdr:cNvPr>
          <xdr:cNvSpPr>
            <a:spLocks noChangeArrowheads="1"/>
          </xdr:cNvSpPr>
        </xdr:nvSpPr>
        <xdr:spPr bwMode="auto">
          <a:xfrm>
            <a:off x="927" y="34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4" name="Oval 610">
            <a:extLst>
              <a:ext uri="{FF2B5EF4-FFF2-40B4-BE49-F238E27FC236}">
                <a16:creationId xmlns:a16="http://schemas.microsoft.com/office/drawing/2014/main" id="{00000000-0008-0000-0700-000096490100}"/>
              </a:ext>
            </a:extLst>
          </xdr:cNvPr>
          <xdr:cNvSpPr>
            <a:spLocks noChangeArrowheads="1"/>
          </xdr:cNvSpPr>
        </xdr:nvSpPr>
        <xdr:spPr bwMode="auto">
          <a:xfrm>
            <a:off x="913" y="34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5" name="Oval 611">
            <a:extLst>
              <a:ext uri="{FF2B5EF4-FFF2-40B4-BE49-F238E27FC236}">
                <a16:creationId xmlns:a16="http://schemas.microsoft.com/office/drawing/2014/main" id="{00000000-0008-0000-0700-000097490100}"/>
              </a:ext>
            </a:extLst>
          </xdr:cNvPr>
          <xdr:cNvSpPr>
            <a:spLocks noChangeArrowheads="1"/>
          </xdr:cNvSpPr>
        </xdr:nvSpPr>
        <xdr:spPr bwMode="auto">
          <a:xfrm>
            <a:off x="899" y="347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6" name="Oval 612">
            <a:extLst>
              <a:ext uri="{FF2B5EF4-FFF2-40B4-BE49-F238E27FC236}">
                <a16:creationId xmlns:a16="http://schemas.microsoft.com/office/drawing/2014/main" id="{00000000-0008-0000-0700-000098490100}"/>
              </a:ext>
            </a:extLst>
          </xdr:cNvPr>
          <xdr:cNvSpPr>
            <a:spLocks noChangeArrowheads="1"/>
          </xdr:cNvSpPr>
        </xdr:nvSpPr>
        <xdr:spPr bwMode="auto">
          <a:xfrm>
            <a:off x="967" y="34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7" name="Oval 614">
            <a:extLst>
              <a:ext uri="{FF2B5EF4-FFF2-40B4-BE49-F238E27FC236}">
                <a16:creationId xmlns:a16="http://schemas.microsoft.com/office/drawing/2014/main" id="{00000000-0008-0000-0700-000099490100}"/>
              </a:ext>
            </a:extLst>
          </xdr:cNvPr>
          <xdr:cNvSpPr>
            <a:spLocks noChangeArrowheads="1"/>
          </xdr:cNvSpPr>
        </xdr:nvSpPr>
        <xdr:spPr bwMode="auto">
          <a:xfrm>
            <a:off x="850" y="36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8" name="Oval 615">
            <a:extLst>
              <a:ext uri="{FF2B5EF4-FFF2-40B4-BE49-F238E27FC236}">
                <a16:creationId xmlns:a16="http://schemas.microsoft.com/office/drawing/2014/main" id="{00000000-0008-0000-0700-00009A490100}"/>
              </a:ext>
            </a:extLst>
          </xdr:cNvPr>
          <xdr:cNvSpPr>
            <a:spLocks noChangeArrowheads="1"/>
          </xdr:cNvSpPr>
        </xdr:nvSpPr>
        <xdr:spPr bwMode="auto">
          <a:xfrm>
            <a:off x="863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79" name="Oval 616">
            <a:extLst>
              <a:ext uri="{FF2B5EF4-FFF2-40B4-BE49-F238E27FC236}">
                <a16:creationId xmlns:a16="http://schemas.microsoft.com/office/drawing/2014/main" id="{00000000-0008-0000-0700-00009B490100}"/>
              </a:ext>
            </a:extLst>
          </xdr:cNvPr>
          <xdr:cNvSpPr>
            <a:spLocks noChangeArrowheads="1"/>
          </xdr:cNvSpPr>
        </xdr:nvSpPr>
        <xdr:spPr bwMode="auto">
          <a:xfrm>
            <a:off x="889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0" name="Oval 617">
            <a:extLst>
              <a:ext uri="{FF2B5EF4-FFF2-40B4-BE49-F238E27FC236}">
                <a16:creationId xmlns:a16="http://schemas.microsoft.com/office/drawing/2014/main" id="{00000000-0008-0000-0700-00009C490100}"/>
              </a:ext>
            </a:extLst>
          </xdr:cNvPr>
          <xdr:cNvSpPr>
            <a:spLocks noChangeArrowheads="1"/>
          </xdr:cNvSpPr>
        </xdr:nvSpPr>
        <xdr:spPr bwMode="auto">
          <a:xfrm>
            <a:off x="850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1" name="Oval 618">
            <a:extLst>
              <a:ext uri="{FF2B5EF4-FFF2-40B4-BE49-F238E27FC236}">
                <a16:creationId xmlns:a16="http://schemas.microsoft.com/office/drawing/2014/main" id="{00000000-0008-0000-0700-00009D490100}"/>
              </a:ext>
            </a:extLst>
          </xdr:cNvPr>
          <xdr:cNvSpPr>
            <a:spLocks noChangeArrowheads="1"/>
          </xdr:cNvSpPr>
        </xdr:nvSpPr>
        <xdr:spPr bwMode="auto">
          <a:xfrm>
            <a:off x="876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2" name="Oval 619">
            <a:extLst>
              <a:ext uri="{FF2B5EF4-FFF2-40B4-BE49-F238E27FC236}">
                <a16:creationId xmlns:a16="http://schemas.microsoft.com/office/drawing/2014/main" id="{00000000-0008-0000-0700-00009E490100}"/>
              </a:ext>
            </a:extLst>
          </xdr:cNvPr>
          <xdr:cNvSpPr>
            <a:spLocks noChangeArrowheads="1"/>
          </xdr:cNvSpPr>
        </xdr:nvSpPr>
        <xdr:spPr bwMode="auto">
          <a:xfrm>
            <a:off x="954" y="36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3" name="Oval 620">
            <a:extLst>
              <a:ext uri="{FF2B5EF4-FFF2-40B4-BE49-F238E27FC236}">
                <a16:creationId xmlns:a16="http://schemas.microsoft.com/office/drawing/2014/main" id="{00000000-0008-0000-0700-00009F490100}"/>
              </a:ext>
            </a:extLst>
          </xdr:cNvPr>
          <xdr:cNvSpPr>
            <a:spLocks noChangeArrowheads="1"/>
          </xdr:cNvSpPr>
        </xdr:nvSpPr>
        <xdr:spPr bwMode="auto">
          <a:xfrm>
            <a:off x="874" y="36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4" name="Oval 621">
            <a:extLst>
              <a:ext uri="{FF2B5EF4-FFF2-40B4-BE49-F238E27FC236}">
                <a16:creationId xmlns:a16="http://schemas.microsoft.com/office/drawing/2014/main" id="{00000000-0008-0000-0700-0000A0490100}"/>
              </a:ext>
            </a:extLst>
          </xdr:cNvPr>
          <xdr:cNvSpPr>
            <a:spLocks noChangeArrowheads="1"/>
          </xdr:cNvSpPr>
        </xdr:nvSpPr>
        <xdr:spPr bwMode="auto">
          <a:xfrm>
            <a:off x="861" y="36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5" name="Oval 622">
            <a:extLst>
              <a:ext uri="{FF2B5EF4-FFF2-40B4-BE49-F238E27FC236}">
                <a16:creationId xmlns:a16="http://schemas.microsoft.com/office/drawing/2014/main" id="{00000000-0008-0000-0700-0000A1490100}"/>
              </a:ext>
            </a:extLst>
          </xdr:cNvPr>
          <xdr:cNvSpPr>
            <a:spLocks noChangeArrowheads="1"/>
          </xdr:cNvSpPr>
        </xdr:nvSpPr>
        <xdr:spPr bwMode="auto">
          <a:xfrm>
            <a:off x="916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6" name="Oval 623">
            <a:extLst>
              <a:ext uri="{FF2B5EF4-FFF2-40B4-BE49-F238E27FC236}">
                <a16:creationId xmlns:a16="http://schemas.microsoft.com/office/drawing/2014/main" id="{00000000-0008-0000-0700-0000A2490100}"/>
              </a:ext>
            </a:extLst>
          </xdr:cNvPr>
          <xdr:cNvSpPr>
            <a:spLocks noChangeArrowheads="1"/>
          </xdr:cNvSpPr>
        </xdr:nvSpPr>
        <xdr:spPr bwMode="auto">
          <a:xfrm>
            <a:off x="902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7" name="Oval 624">
            <a:extLst>
              <a:ext uri="{FF2B5EF4-FFF2-40B4-BE49-F238E27FC236}">
                <a16:creationId xmlns:a16="http://schemas.microsoft.com/office/drawing/2014/main" id="{00000000-0008-0000-0700-0000A3490100}"/>
              </a:ext>
            </a:extLst>
          </xdr:cNvPr>
          <xdr:cNvSpPr>
            <a:spLocks noChangeArrowheads="1"/>
          </xdr:cNvSpPr>
        </xdr:nvSpPr>
        <xdr:spPr bwMode="auto">
          <a:xfrm>
            <a:off x="941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8" name="Oval 625">
            <a:extLst>
              <a:ext uri="{FF2B5EF4-FFF2-40B4-BE49-F238E27FC236}">
                <a16:creationId xmlns:a16="http://schemas.microsoft.com/office/drawing/2014/main" id="{00000000-0008-0000-0700-0000A4490100}"/>
              </a:ext>
            </a:extLst>
          </xdr:cNvPr>
          <xdr:cNvSpPr>
            <a:spLocks noChangeArrowheads="1"/>
          </xdr:cNvSpPr>
        </xdr:nvSpPr>
        <xdr:spPr bwMode="auto">
          <a:xfrm>
            <a:off x="928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89" name="Oval 626">
            <a:extLst>
              <a:ext uri="{FF2B5EF4-FFF2-40B4-BE49-F238E27FC236}">
                <a16:creationId xmlns:a16="http://schemas.microsoft.com/office/drawing/2014/main" id="{00000000-0008-0000-0700-0000A5490100}"/>
              </a:ext>
            </a:extLst>
          </xdr:cNvPr>
          <xdr:cNvSpPr>
            <a:spLocks noChangeArrowheads="1"/>
          </xdr:cNvSpPr>
        </xdr:nvSpPr>
        <xdr:spPr bwMode="auto">
          <a:xfrm>
            <a:off x="954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0" name="Oval 627">
            <a:extLst>
              <a:ext uri="{FF2B5EF4-FFF2-40B4-BE49-F238E27FC236}">
                <a16:creationId xmlns:a16="http://schemas.microsoft.com/office/drawing/2014/main" id="{00000000-0008-0000-0700-0000A6490100}"/>
              </a:ext>
            </a:extLst>
          </xdr:cNvPr>
          <xdr:cNvSpPr>
            <a:spLocks noChangeArrowheads="1"/>
          </xdr:cNvSpPr>
        </xdr:nvSpPr>
        <xdr:spPr bwMode="auto">
          <a:xfrm>
            <a:off x="968" y="38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1" name="Oval 628">
            <a:extLst>
              <a:ext uri="{FF2B5EF4-FFF2-40B4-BE49-F238E27FC236}">
                <a16:creationId xmlns:a16="http://schemas.microsoft.com/office/drawing/2014/main" id="{00000000-0008-0000-0700-0000A7490100}"/>
              </a:ext>
            </a:extLst>
          </xdr:cNvPr>
          <xdr:cNvSpPr>
            <a:spLocks noChangeArrowheads="1"/>
          </xdr:cNvSpPr>
        </xdr:nvSpPr>
        <xdr:spPr bwMode="auto">
          <a:xfrm>
            <a:off x="886" y="36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2" name="Oval 629">
            <a:extLst>
              <a:ext uri="{FF2B5EF4-FFF2-40B4-BE49-F238E27FC236}">
                <a16:creationId xmlns:a16="http://schemas.microsoft.com/office/drawing/2014/main" id="{00000000-0008-0000-0700-0000A8490100}"/>
              </a:ext>
            </a:extLst>
          </xdr:cNvPr>
          <xdr:cNvSpPr>
            <a:spLocks noChangeArrowheads="1"/>
          </xdr:cNvSpPr>
        </xdr:nvSpPr>
        <xdr:spPr bwMode="auto">
          <a:xfrm>
            <a:off x="941" y="36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3" name="Oval 630">
            <a:extLst>
              <a:ext uri="{FF2B5EF4-FFF2-40B4-BE49-F238E27FC236}">
                <a16:creationId xmlns:a16="http://schemas.microsoft.com/office/drawing/2014/main" id="{00000000-0008-0000-0700-0000A9490100}"/>
              </a:ext>
            </a:extLst>
          </xdr:cNvPr>
          <xdr:cNvSpPr>
            <a:spLocks noChangeArrowheads="1"/>
          </xdr:cNvSpPr>
        </xdr:nvSpPr>
        <xdr:spPr bwMode="auto">
          <a:xfrm>
            <a:off x="927" y="36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4" name="Oval 631">
            <a:extLst>
              <a:ext uri="{FF2B5EF4-FFF2-40B4-BE49-F238E27FC236}">
                <a16:creationId xmlns:a16="http://schemas.microsoft.com/office/drawing/2014/main" id="{00000000-0008-0000-0700-0000AA490100}"/>
              </a:ext>
            </a:extLst>
          </xdr:cNvPr>
          <xdr:cNvSpPr>
            <a:spLocks noChangeArrowheads="1"/>
          </xdr:cNvSpPr>
        </xdr:nvSpPr>
        <xdr:spPr bwMode="auto">
          <a:xfrm>
            <a:off x="913" y="36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5" name="Oval 632">
            <a:extLst>
              <a:ext uri="{FF2B5EF4-FFF2-40B4-BE49-F238E27FC236}">
                <a16:creationId xmlns:a16="http://schemas.microsoft.com/office/drawing/2014/main" id="{00000000-0008-0000-0700-0000AB490100}"/>
              </a:ext>
            </a:extLst>
          </xdr:cNvPr>
          <xdr:cNvSpPr>
            <a:spLocks noChangeArrowheads="1"/>
          </xdr:cNvSpPr>
        </xdr:nvSpPr>
        <xdr:spPr bwMode="auto">
          <a:xfrm>
            <a:off x="899" y="36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6" name="Oval 633">
            <a:extLst>
              <a:ext uri="{FF2B5EF4-FFF2-40B4-BE49-F238E27FC236}">
                <a16:creationId xmlns:a16="http://schemas.microsoft.com/office/drawing/2014/main" id="{00000000-0008-0000-0700-0000AC490100}"/>
              </a:ext>
            </a:extLst>
          </xdr:cNvPr>
          <xdr:cNvSpPr>
            <a:spLocks noChangeArrowheads="1"/>
          </xdr:cNvSpPr>
        </xdr:nvSpPr>
        <xdr:spPr bwMode="auto">
          <a:xfrm>
            <a:off x="967" y="36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7" name="Oval 635">
            <a:extLst>
              <a:ext uri="{FF2B5EF4-FFF2-40B4-BE49-F238E27FC236}">
                <a16:creationId xmlns:a16="http://schemas.microsoft.com/office/drawing/2014/main" id="{00000000-0008-0000-0700-0000AD490100}"/>
              </a:ext>
            </a:extLst>
          </xdr:cNvPr>
          <xdr:cNvSpPr>
            <a:spLocks noChangeArrowheads="1"/>
          </xdr:cNvSpPr>
        </xdr:nvSpPr>
        <xdr:spPr bwMode="auto">
          <a:xfrm>
            <a:off x="850" y="38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8" name="Oval 636">
            <a:extLst>
              <a:ext uri="{FF2B5EF4-FFF2-40B4-BE49-F238E27FC236}">
                <a16:creationId xmlns:a16="http://schemas.microsoft.com/office/drawing/2014/main" id="{00000000-0008-0000-0700-0000AE490100}"/>
              </a:ext>
            </a:extLst>
          </xdr:cNvPr>
          <xdr:cNvSpPr>
            <a:spLocks noChangeArrowheads="1"/>
          </xdr:cNvSpPr>
        </xdr:nvSpPr>
        <xdr:spPr bwMode="auto">
          <a:xfrm>
            <a:off x="863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399" name="Oval 637">
            <a:extLst>
              <a:ext uri="{FF2B5EF4-FFF2-40B4-BE49-F238E27FC236}">
                <a16:creationId xmlns:a16="http://schemas.microsoft.com/office/drawing/2014/main" id="{00000000-0008-0000-0700-0000AF490100}"/>
              </a:ext>
            </a:extLst>
          </xdr:cNvPr>
          <xdr:cNvSpPr>
            <a:spLocks noChangeArrowheads="1"/>
          </xdr:cNvSpPr>
        </xdr:nvSpPr>
        <xdr:spPr bwMode="auto">
          <a:xfrm>
            <a:off x="889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0" name="Oval 638">
            <a:extLst>
              <a:ext uri="{FF2B5EF4-FFF2-40B4-BE49-F238E27FC236}">
                <a16:creationId xmlns:a16="http://schemas.microsoft.com/office/drawing/2014/main" id="{00000000-0008-0000-0700-0000B0490100}"/>
              </a:ext>
            </a:extLst>
          </xdr:cNvPr>
          <xdr:cNvSpPr>
            <a:spLocks noChangeArrowheads="1"/>
          </xdr:cNvSpPr>
        </xdr:nvSpPr>
        <xdr:spPr bwMode="auto">
          <a:xfrm>
            <a:off x="850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1" name="Oval 639">
            <a:extLst>
              <a:ext uri="{FF2B5EF4-FFF2-40B4-BE49-F238E27FC236}">
                <a16:creationId xmlns:a16="http://schemas.microsoft.com/office/drawing/2014/main" id="{00000000-0008-0000-0700-0000B1490100}"/>
              </a:ext>
            </a:extLst>
          </xdr:cNvPr>
          <xdr:cNvSpPr>
            <a:spLocks noChangeArrowheads="1"/>
          </xdr:cNvSpPr>
        </xdr:nvSpPr>
        <xdr:spPr bwMode="auto">
          <a:xfrm>
            <a:off x="876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2" name="Oval 640">
            <a:extLst>
              <a:ext uri="{FF2B5EF4-FFF2-40B4-BE49-F238E27FC236}">
                <a16:creationId xmlns:a16="http://schemas.microsoft.com/office/drawing/2014/main" id="{00000000-0008-0000-0700-0000B2490100}"/>
              </a:ext>
            </a:extLst>
          </xdr:cNvPr>
          <xdr:cNvSpPr>
            <a:spLocks noChangeArrowheads="1"/>
          </xdr:cNvSpPr>
        </xdr:nvSpPr>
        <xdr:spPr bwMode="auto">
          <a:xfrm>
            <a:off x="954" y="38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3" name="Oval 641">
            <a:extLst>
              <a:ext uri="{FF2B5EF4-FFF2-40B4-BE49-F238E27FC236}">
                <a16:creationId xmlns:a16="http://schemas.microsoft.com/office/drawing/2014/main" id="{00000000-0008-0000-0700-0000B3490100}"/>
              </a:ext>
            </a:extLst>
          </xdr:cNvPr>
          <xdr:cNvSpPr>
            <a:spLocks noChangeArrowheads="1"/>
          </xdr:cNvSpPr>
        </xdr:nvSpPr>
        <xdr:spPr bwMode="auto">
          <a:xfrm>
            <a:off x="874" y="38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4" name="Oval 642">
            <a:extLst>
              <a:ext uri="{FF2B5EF4-FFF2-40B4-BE49-F238E27FC236}">
                <a16:creationId xmlns:a16="http://schemas.microsoft.com/office/drawing/2014/main" id="{00000000-0008-0000-0700-0000B4490100}"/>
              </a:ext>
            </a:extLst>
          </xdr:cNvPr>
          <xdr:cNvSpPr>
            <a:spLocks noChangeArrowheads="1"/>
          </xdr:cNvSpPr>
        </xdr:nvSpPr>
        <xdr:spPr bwMode="auto">
          <a:xfrm>
            <a:off x="861" y="38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5" name="Oval 643">
            <a:extLst>
              <a:ext uri="{FF2B5EF4-FFF2-40B4-BE49-F238E27FC236}">
                <a16:creationId xmlns:a16="http://schemas.microsoft.com/office/drawing/2014/main" id="{00000000-0008-0000-0700-0000B5490100}"/>
              </a:ext>
            </a:extLst>
          </xdr:cNvPr>
          <xdr:cNvSpPr>
            <a:spLocks noChangeArrowheads="1"/>
          </xdr:cNvSpPr>
        </xdr:nvSpPr>
        <xdr:spPr bwMode="auto">
          <a:xfrm>
            <a:off x="916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6" name="Oval 644">
            <a:extLst>
              <a:ext uri="{FF2B5EF4-FFF2-40B4-BE49-F238E27FC236}">
                <a16:creationId xmlns:a16="http://schemas.microsoft.com/office/drawing/2014/main" id="{00000000-0008-0000-0700-0000B6490100}"/>
              </a:ext>
            </a:extLst>
          </xdr:cNvPr>
          <xdr:cNvSpPr>
            <a:spLocks noChangeArrowheads="1"/>
          </xdr:cNvSpPr>
        </xdr:nvSpPr>
        <xdr:spPr bwMode="auto">
          <a:xfrm>
            <a:off x="902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7" name="Oval 645">
            <a:extLst>
              <a:ext uri="{FF2B5EF4-FFF2-40B4-BE49-F238E27FC236}">
                <a16:creationId xmlns:a16="http://schemas.microsoft.com/office/drawing/2014/main" id="{00000000-0008-0000-0700-0000B7490100}"/>
              </a:ext>
            </a:extLst>
          </xdr:cNvPr>
          <xdr:cNvSpPr>
            <a:spLocks noChangeArrowheads="1"/>
          </xdr:cNvSpPr>
        </xdr:nvSpPr>
        <xdr:spPr bwMode="auto">
          <a:xfrm>
            <a:off x="941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8" name="Oval 646">
            <a:extLst>
              <a:ext uri="{FF2B5EF4-FFF2-40B4-BE49-F238E27FC236}">
                <a16:creationId xmlns:a16="http://schemas.microsoft.com/office/drawing/2014/main" id="{00000000-0008-0000-0700-0000B8490100}"/>
              </a:ext>
            </a:extLst>
          </xdr:cNvPr>
          <xdr:cNvSpPr>
            <a:spLocks noChangeArrowheads="1"/>
          </xdr:cNvSpPr>
        </xdr:nvSpPr>
        <xdr:spPr bwMode="auto">
          <a:xfrm>
            <a:off x="928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09" name="Oval 647">
            <a:extLst>
              <a:ext uri="{FF2B5EF4-FFF2-40B4-BE49-F238E27FC236}">
                <a16:creationId xmlns:a16="http://schemas.microsoft.com/office/drawing/2014/main" id="{00000000-0008-0000-0700-0000B9490100}"/>
              </a:ext>
            </a:extLst>
          </xdr:cNvPr>
          <xdr:cNvSpPr>
            <a:spLocks noChangeArrowheads="1"/>
          </xdr:cNvSpPr>
        </xdr:nvSpPr>
        <xdr:spPr bwMode="auto">
          <a:xfrm>
            <a:off x="954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0" name="Oval 648">
            <a:extLst>
              <a:ext uri="{FF2B5EF4-FFF2-40B4-BE49-F238E27FC236}">
                <a16:creationId xmlns:a16="http://schemas.microsoft.com/office/drawing/2014/main" id="{00000000-0008-0000-0700-0000BA490100}"/>
              </a:ext>
            </a:extLst>
          </xdr:cNvPr>
          <xdr:cNvSpPr>
            <a:spLocks noChangeArrowheads="1"/>
          </xdr:cNvSpPr>
        </xdr:nvSpPr>
        <xdr:spPr bwMode="auto">
          <a:xfrm>
            <a:off x="968" y="400"/>
            <a:ext cx="12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1" name="Oval 649">
            <a:extLst>
              <a:ext uri="{FF2B5EF4-FFF2-40B4-BE49-F238E27FC236}">
                <a16:creationId xmlns:a16="http://schemas.microsoft.com/office/drawing/2014/main" id="{00000000-0008-0000-0700-0000BB490100}"/>
              </a:ext>
            </a:extLst>
          </xdr:cNvPr>
          <xdr:cNvSpPr>
            <a:spLocks noChangeArrowheads="1"/>
          </xdr:cNvSpPr>
        </xdr:nvSpPr>
        <xdr:spPr bwMode="auto">
          <a:xfrm>
            <a:off x="886" y="38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2" name="Oval 650">
            <a:extLst>
              <a:ext uri="{FF2B5EF4-FFF2-40B4-BE49-F238E27FC236}">
                <a16:creationId xmlns:a16="http://schemas.microsoft.com/office/drawing/2014/main" id="{00000000-0008-0000-0700-0000BC490100}"/>
              </a:ext>
            </a:extLst>
          </xdr:cNvPr>
          <xdr:cNvSpPr>
            <a:spLocks noChangeArrowheads="1"/>
          </xdr:cNvSpPr>
        </xdr:nvSpPr>
        <xdr:spPr bwMode="auto">
          <a:xfrm>
            <a:off x="941" y="38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3" name="Oval 651">
            <a:extLst>
              <a:ext uri="{FF2B5EF4-FFF2-40B4-BE49-F238E27FC236}">
                <a16:creationId xmlns:a16="http://schemas.microsoft.com/office/drawing/2014/main" id="{00000000-0008-0000-0700-0000BD490100}"/>
              </a:ext>
            </a:extLst>
          </xdr:cNvPr>
          <xdr:cNvSpPr>
            <a:spLocks noChangeArrowheads="1"/>
          </xdr:cNvSpPr>
        </xdr:nvSpPr>
        <xdr:spPr bwMode="auto">
          <a:xfrm>
            <a:off x="927" y="38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4" name="Oval 652">
            <a:extLst>
              <a:ext uri="{FF2B5EF4-FFF2-40B4-BE49-F238E27FC236}">
                <a16:creationId xmlns:a16="http://schemas.microsoft.com/office/drawing/2014/main" id="{00000000-0008-0000-0700-0000BE490100}"/>
              </a:ext>
            </a:extLst>
          </xdr:cNvPr>
          <xdr:cNvSpPr>
            <a:spLocks noChangeArrowheads="1"/>
          </xdr:cNvSpPr>
        </xdr:nvSpPr>
        <xdr:spPr bwMode="auto">
          <a:xfrm>
            <a:off x="913" y="38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5" name="Oval 653">
            <a:extLst>
              <a:ext uri="{FF2B5EF4-FFF2-40B4-BE49-F238E27FC236}">
                <a16:creationId xmlns:a16="http://schemas.microsoft.com/office/drawing/2014/main" id="{00000000-0008-0000-0700-0000BF490100}"/>
              </a:ext>
            </a:extLst>
          </xdr:cNvPr>
          <xdr:cNvSpPr>
            <a:spLocks noChangeArrowheads="1"/>
          </xdr:cNvSpPr>
        </xdr:nvSpPr>
        <xdr:spPr bwMode="auto">
          <a:xfrm>
            <a:off x="899" y="38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6" name="Oval 654">
            <a:extLst>
              <a:ext uri="{FF2B5EF4-FFF2-40B4-BE49-F238E27FC236}">
                <a16:creationId xmlns:a16="http://schemas.microsoft.com/office/drawing/2014/main" id="{00000000-0008-0000-0700-0000C0490100}"/>
              </a:ext>
            </a:extLst>
          </xdr:cNvPr>
          <xdr:cNvSpPr>
            <a:spLocks noChangeArrowheads="1"/>
          </xdr:cNvSpPr>
        </xdr:nvSpPr>
        <xdr:spPr bwMode="auto">
          <a:xfrm>
            <a:off x="967" y="38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7" name="Oval 655">
            <a:extLst>
              <a:ext uri="{FF2B5EF4-FFF2-40B4-BE49-F238E27FC236}">
                <a16:creationId xmlns:a16="http://schemas.microsoft.com/office/drawing/2014/main" id="{00000000-0008-0000-0700-0000C1490100}"/>
              </a:ext>
            </a:extLst>
          </xdr:cNvPr>
          <xdr:cNvSpPr>
            <a:spLocks noChangeArrowheads="1"/>
          </xdr:cNvSpPr>
        </xdr:nvSpPr>
        <xdr:spPr bwMode="auto">
          <a:xfrm>
            <a:off x="850" y="40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8" name="Oval 656">
            <a:extLst>
              <a:ext uri="{FF2B5EF4-FFF2-40B4-BE49-F238E27FC236}">
                <a16:creationId xmlns:a16="http://schemas.microsoft.com/office/drawing/2014/main" id="{00000000-0008-0000-0700-0000C2490100}"/>
              </a:ext>
            </a:extLst>
          </xdr:cNvPr>
          <xdr:cNvSpPr>
            <a:spLocks noChangeArrowheads="1"/>
          </xdr:cNvSpPr>
        </xdr:nvSpPr>
        <xdr:spPr bwMode="auto">
          <a:xfrm>
            <a:off x="954" y="40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19" name="Oval 657">
            <a:extLst>
              <a:ext uri="{FF2B5EF4-FFF2-40B4-BE49-F238E27FC236}">
                <a16:creationId xmlns:a16="http://schemas.microsoft.com/office/drawing/2014/main" id="{00000000-0008-0000-0700-0000C3490100}"/>
              </a:ext>
            </a:extLst>
          </xdr:cNvPr>
          <xdr:cNvSpPr>
            <a:spLocks noChangeArrowheads="1"/>
          </xdr:cNvSpPr>
        </xdr:nvSpPr>
        <xdr:spPr bwMode="auto">
          <a:xfrm>
            <a:off x="874" y="40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20" name="Oval 658">
            <a:extLst>
              <a:ext uri="{FF2B5EF4-FFF2-40B4-BE49-F238E27FC236}">
                <a16:creationId xmlns:a16="http://schemas.microsoft.com/office/drawing/2014/main" id="{00000000-0008-0000-0700-0000C4490100}"/>
              </a:ext>
            </a:extLst>
          </xdr:cNvPr>
          <xdr:cNvSpPr>
            <a:spLocks noChangeArrowheads="1"/>
          </xdr:cNvSpPr>
        </xdr:nvSpPr>
        <xdr:spPr bwMode="auto">
          <a:xfrm>
            <a:off x="861" y="40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21" name="Oval 659">
            <a:extLst>
              <a:ext uri="{FF2B5EF4-FFF2-40B4-BE49-F238E27FC236}">
                <a16:creationId xmlns:a16="http://schemas.microsoft.com/office/drawing/2014/main" id="{00000000-0008-0000-0700-0000C5490100}"/>
              </a:ext>
            </a:extLst>
          </xdr:cNvPr>
          <xdr:cNvSpPr>
            <a:spLocks noChangeArrowheads="1"/>
          </xdr:cNvSpPr>
        </xdr:nvSpPr>
        <xdr:spPr bwMode="auto">
          <a:xfrm>
            <a:off x="886" y="40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22" name="Oval 660">
            <a:extLst>
              <a:ext uri="{FF2B5EF4-FFF2-40B4-BE49-F238E27FC236}">
                <a16:creationId xmlns:a16="http://schemas.microsoft.com/office/drawing/2014/main" id="{00000000-0008-0000-0700-0000C6490100}"/>
              </a:ext>
            </a:extLst>
          </xdr:cNvPr>
          <xdr:cNvSpPr>
            <a:spLocks noChangeArrowheads="1"/>
          </xdr:cNvSpPr>
        </xdr:nvSpPr>
        <xdr:spPr bwMode="auto">
          <a:xfrm>
            <a:off x="941" y="40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23" name="Oval 661">
            <a:extLst>
              <a:ext uri="{FF2B5EF4-FFF2-40B4-BE49-F238E27FC236}">
                <a16:creationId xmlns:a16="http://schemas.microsoft.com/office/drawing/2014/main" id="{00000000-0008-0000-0700-0000C7490100}"/>
              </a:ext>
            </a:extLst>
          </xdr:cNvPr>
          <xdr:cNvSpPr>
            <a:spLocks noChangeArrowheads="1"/>
          </xdr:cNvSpPr>
        </xdr:nvSpPr>
        <xdr:spPr bwMode="auto">
          <a:xfrm>
            <a:off x="927" y="40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24" name="Oval 662">
            <a:extLst>
              <a:ext uri="{FF2B5EF4-FFF2-40B4-BE49-F238E27FC236}">
                <a16:creationId xmlns:a16="http://schemas.microsoft.com/office/drawing/2014/main" id="{00000000-0008-0000-0700-0000C8490100}"/>
              </a:ext>
            </a:extLst>
          </xdr:cNvPr>
          <xdr:cNvSpPr>
            <a:spLocks noChangeArrowheads="1"/>
          </xdr:cNvSpPr>
        </xdr:nvSpPr>
        <xdr:spPr bwMode="auto">
          <a:xfrm>
            <a:off x="913" y="40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25" name="Oval 663">
            <a:extLst>
              <a:ext uri="{FF2B5EF4-FFF2-40B4-BE49-F238E27FC236}">
                <a16:creationId xmlns:a16="http://schemas.microsoft.com/office/drawing/2014/main" id="{00000000-0008-0000-0700-0000C9490100}"/>
              </a:ext>
            </a:extLst>
          </xdr:cNvPr>
          <xdr:cNvSpPr>
            <a:spLocks noChangeArrowheads="1"/>
          </xdr:cNvSpPr>
        </xdr:nvSpPr>
        <xdr:spPr bwMode="auto">
          <a:xfrm>
            <a:off x="899" y="40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426" name="Oval 664">
            <a:extLst>
              <a:ext uri="{FF2B5EF4-FFF2-40B4-BE49-F238E27FC236}">
                <a16:creationId xmlns:a16="http://schemas.microsoft.com/office/drawing/2014/main" id="{00000000-0008-0000-0700-0000CA490100}"/>
              </a:ext>
            </a:extLst>
          </xdr:cNvPr>
          <xdr:cNvSpPr>
            <a:spLocks noChangeArrowheads="1"/>
          </xdr:cNvSpPr>
        </xdr:nvSpPr>
        <xdr:spPr bwMode="auto">
          <a:xfrm>
            <a:off x="967" y="409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0</xdr:colOff>
      <xdr:row>17</xdr:row>
      <xdr:rowOff>200025</xdr:rowOff>
    </xdr:from>
    <xdr:to>
      <xdr:col>11</xdr:col>
      <xdr:colOff>19050</xdr:colOff>
      <xdr:row>21</xdr:row>
      <xdr:rowOff>0</xdr:rowOff>
    </xdr:to>
    <xdr:sp macro="" textlink="">
      <xdr:nvSpPr>
        <xdr:cNvPr id="84303" name="Line 251">
          <a:extLst>
            <a:ext uri="{FF2B5EF4-FFF2-40B4-BE49-F238E27FC236}">
              <a16:creationId xmlns:a16="http://schemas.microsoft.com/office/drawing/2014/main" id="{00000000-0008-0000-0700-00004F490100}"/>
            </a:ext>
          </a:extLst>
        </xdr:cNvPr>
        <xdr:cNvSpPr>
          <a:spLocks noChangeShapeType="1"/>
        </xdr:cNvSpPr>
      </xdr:nvSpPr>
      <xdr:spPr bwMode="auto">
        <a:xfrm flipV="1">
          <a:off x="1933575" y="3295650"/>
          <a:ext cx="34290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21</xdr:row>
      <xdr:rowOff>171450</xdr:rowOff>
    </xdr:from>
    <xdr:to>
      <xdr:col>34</xdr:col>
      <xdr:colOff>0</xdr:colOff>
      <xdr:row>22</xdr:row>
      <xdr:rowOff>133350</xdr:rowOff>
    </xdr:to>
    <xdr:sp macro="" textlink="">
      <xdr:nvSpPr>
        <xdr:cNvPr id="84304" name="Line 666">
          <a:extLst>
            <a:ext uri="{FF2B5EF4-FFF2-40B4-BE49-F238E27FC236}">
              <a16:creationId xmlns:a16="http://schemas.microsoft.com/office/drawing/2014/main" id="{00000000-0008-0000-0700-000050490100}"/>
            </a:ext>
          </a:extLst>
        </xdr:cNvPr>
        <xdr:cNvSpPr>
          <a:spLocks noChangeShapeType="1"/>
        </xdr:cNvSpPr>
      </xdr:nvSpPr>
      <xdr:spPr bwMode="auto">
        <a:xfrm>
          <a:off x="9296400" y="40005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36</xdr:col>
      <xdr:colOff>104775</xdr:colOff>
      <xdr:row>21</xdr:row>
      <xdr:rowOff>152400</xdr:rowOff>
    </xdr:from>
    <xdr:ext cx="218586" cy="172355"/>
    <xdr:sp macro="" textlink="">
      <xdr:nvSpPr>
        <xdr:cNvPr id="2715" name="Text Box 667">
          <a:extLst>
            <a:ext uri="{FF2B5EF4-FFF2-40B4-BE49-F238E27FC236}">
              <a16:creationId xmlns:a16="http://schemas.microsoft.com/office/drawing/2014/main" id="{00000000-0008-0000-0700-00009B0A0000}"/>
            </a:ext>
          </a:extLst>
        </xdr:cNvPr>
        <xdr:cNvSpPr txBox="1">
          <a:spLocks noChangeArrowheads="1"/>
        </xdr:cNvSpPr>
      </xdr:nvSpPr>
      <xdr:spPr bwMode="auto">
        <a:xfrm>
          <a:off x="9837593" y="4066309"/>
          <a:ext cx="218586" cy="172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oneCellAnchor>
  <xdr:twoCellAnchor>
    <xdr:from>
      <xdr:col>10</xdr:col>
      <xdr:colOff>9525</xdr:colOff>
      <xdr:row>22</xdr:row>
      <xdr:rowOff>19050</xdr:rowOff>
    </xdr:from>
    <xdr:to>
      <xdr:col>18</xdr:col>
      <xdr:colOff>600075</xdr:colOff>
      <xdr:row>22</xdr:row>
      <xdr:rowOff>114300</xdr:rowOff>
    </xdr:to>
    <xdr:sp macro="" textlink="">
      <xdr:nvSpPr>
        <xdr:cNvPr id="84306" name="Rectangle 668" descr="紙ふぶき (小)">
          <a:extLst>
            <a:ext uri="{FF2B5EF4-FFF2-40B4-BE49-F238E27FC236}">
              <a16:creationId xmlns:a16="http://schemas.microsoft.com/office/drawing/2014/main" id="{00000000-0008-0000-0700-000052490100}"/>
            </a:ext>
          </a:extLst>
        </xdr:cNvPr>
        <xdr:cNvSpPr>
          <a:spLocks noChangeArrowheads="1"/>
        </xdr:cNvSpPr>
      </xdr:nvSpPr>
      <xdr:spPr bwMode="auto">
        <a:xfrm>
          <a:off x="2105025" y="4019550"/>
          <a:ext cx="2152650" cy="952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466725</xdr:colOff>
      <xdr:row>22</xdr:row>
      <xdr:rowOff>19050</xdr:rowOff>
    </xdr:from>
    <xdr:to>
      <xdr:col>33</xdr:col>
      <xdr:colOff>104775</xdr:colOff>
      <xdr:row>22</xdr:row>
      <xdr:rowOff>114300</xdr:rowOff>
    </xdr:to>
    <xdr:sp macro="" textlink="">
      <xdr:nvSpPr>
        <xdr:cNvPr id="84307" name="Rectangle 669" descr="紙ふぶき (小)">
          <a:extLst>
            <a:ext uri="{FF2B5EF4-FFF2-40B4-BE49-F238E27FC236}">
              <a16:creationId xmlns:a16="http://schemas.microsoft.com/office/drawing/2014/main" id="{00000000-0008-0000-0700-000053490100}"/>
            </a:ext>
          </a:extLst>
        </xdr:cNvPr>
        <xdr:cNvSpPr>
          <a:spLocks noChangeArrowheads="1"/>
        </xdr:cNvSpPr>
      </xdr:nvSpPr>
      <xdr:spPr bwMode="auto">
        <a:xfrm>
          <a:off x="7124700" y="4019550"/>
          <a:ext cx="2152650" cy="952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22</xdr:col>
      <xdr:colOff>66675</xdr:colOff>
      <xdr:row>22</xdr:row>
      <xdr:rowOff>19050</xdr:rowOff>
    </xdr:from>
    <xdr:ext cx="600075" cy="152400"/>
    <xdr:sp macro="" textlink="">
      <xdr:nvSpPr>
        <xdr:cNvPr id="2718" name="Text Box 670">
          <a:extLst>
            <a:ext uri="{FF2B5EF4-FFF2-40B4-BE49-F238E27FC236}">
              <a16:creationId xmlns:a16="http://schemas.microsoft.com/office/drawing/2014/main" id="{00000000-0008-0000-0700-00009E0A0000}"/>
            </a:ext>
          </a:extLst>
        </xdr:cNvPr>
        <xdr:cNvSpPr txBox="1">
          <a:spLocks noChangeArrowheads="1"/>
        </xdr:cNvSpPr>
      </xdr:nvSpPr>
      <xdr:spPr bwMode="auto">
        <a:xfrm>
          <a:off x="5829300" y="4010025"/>
          <a:ext cx="657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しゃ断層用砂</a:t>
          </a:r>
        </a:p>
      </xdr:txBody>
    </xdr:sp>
    <xdr:clientData/>
  </xdr:oneCellAnchor>
  <xdr:twoCellAnchor>
    <xdr:from>
      <xdr:col>26</xdr:col>
      <xdr:colOff>0</xdr:colOff>
      <xdr:row>39</xdr:row>
      <xdr:rowOff>0</xdr:rowOff>
    </xdr:from>
    <xdr:to>
      <xdr:col>31</xdr:col>
      <xdr:colOff>0</xdr:colOff>
      <xdr:row>39</xdr:row>
      <xdr:rowOff>133350</xdr:rowOff>
    </xdr:to>
    <xdr:sp macro="" textlink="">
      <xdr:nvSpPr>
        <xdr:cNvPr id="84309" name="Rectangle 671">
          <a:extLst>
            <a:ext uri="{FF2B5EF4-FFF2-40B4-BE49-F238E27FC236}">
              <a16:creationId xmlns:a16="http://schemas.microsoft.com/office/drawing/2014/main" id="{00000000-0008-0000-0700-000055490100}"/>
            </a:ext>
          </a:extLst>
        </xdr:cNvPr>
        <xdr:cNvSpPr>
          <a:spLocks noChangeArrowheads="1"/>
        </xdr:cNvSpPr>
      </xdr:nvSpPr>
      <xdr:spPr bwMode="auto">
        <a:xfrm>
          <a:off x="7315200" y="6877050"/>
          <a:ext cx="14573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19050</xdr:colOff>
      <xdr:row>39</xdr:row>
      <xdr:rowOff>19050</xdr:rowOff>
    </xdr:from>
    <xdr:to>
      <xdr:col>26</xdr:col>
      <xdr:colOff>228600</xdr:colOff>
      <xdr:row>39</xdr:row>
      <xdr:rowOff>114300</xdr:rowOff>
    </xdr:to>
    <xdr:sp macro="" textlink="">
      <xdr:nvSpPr>
        <xdr:cNvPr id="84310" name="Rectangle 672" descr="紙ふぶき (小)">
          <a:extLst>
            <a:ext uri="{FF2B5EF4-FFF2-40B4-BE49-F238E27FC236}">
              <a16:creationId xmlns:a16="http://schemas.microsoft.com/office/drawing/2014/main" id="{00000000-0008-0000-0700-000056490100}"/>
            </a:ext>
          </a:extLst>
        </xdr:cNvPr>
        <xdr:cNvSpPr>
          <a:spLocks noChangeArrowheads="1"/>
        </xdr:cNvSpPr>
      </xdr:nvSpPr>
      <xdr:spPr bwMode="auto">
        <a:xfrm>
          <a:off x="7334250" y="6896100"/>
          <a:ext cx="209550" cy="952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409575</xdr:colOff>
      <xdr:row>38</xdr:row>
      <xdr:rowOff>123825</xdr:rowOff>
    </xdr:from>
    <xdr:ext cx="619125" cy="161925"/>
    <xdr:sp macro="" textlink="">
      <xdr:nvSpPr>
        <xdr:cNvPr id="2722" name="Text Box 674">
          <a:extLst>
            <a:ext uri="{FF2B5EF4-FFF2-40B4-BE49-F238E27FC236}">
              <a16:creationId xmlns:a16="http://schemas.microsoft.com/office/drawing/2014/main" id="{00000000-0008-0000-0700-0000A20A0000}"/>
            </a:ext>
          </a:extLst>
        </xdr:cNvPr>
        <xdr:cNvSpPr txBox="1">
          <a:spLocks noChangeArrowheads="1"/>
        </xdr:cNvSpPr>
      </xdr:nvSpPr>
      <xdr:spPr bwMode="auto">
        <a:xfrm>
          <a:off x="7724775" y="6867525"/>
          <a:ext cx="676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しゃ断層用砂</a:t>
          </a:r>
        </a:p>
      </xdr:txBody>
    </xdr:sp>
    <xdr:clientData/>
  </xdr:oneCellAnchor>
  <xdr:twoCellAnchor>
    <xdr:from>
      <xdr:col>30</xdr:col>
      <xdr:colOff>47625</xdr:colOff>
      <xdr:row>39</xdr:row>
      <xdr:rowOff>9525</xdr:rowOff>
    </xdr:from>
    <xdr:to>
      <xdr:col>30</xdr:col>
      <xdr:colOff>257175</xdr:colOff>
      <xdr:row>39</xdr:row>
      <xdr:rowOff>104775</xdr:rowOff>
    </xdr:to>
    <xdr:sp macro="" textlink="">
      <xdr:nvSpPr>
        <xdr:cNvPr id="84312" name="Rectangle 675" descr="紙ふぶき (小)">
          <a:extLst>
            <a:ext uri="{FF2B5EF4-FFF2-40B4-BE49-F238E27FC236}">
              <a16:creationId xmlns:a16="http://schemas.microsoft.com/office/drawing/2014/main" id="{00000000-0008-0000-0700-000058490100}"/>
            </a:ext>
          </a:extLst>
        </xdr:cNvPr>
        <xdr:cNvSpPr>
          <a:spLocks noChangeArrowheads="1"/>
        </xdr:cNvSpPr>
      </xdr:nvSpPr>
      <xdr:spPr bwMode="auto">
        <a:xfrm>
          <a:off x="8543925" y="6886575"/>
          <a:ext cx="209550" cy="952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35</xdr:col>
      <xdr:colOff>104775</xdr:colOff>
      <xdr:row>38</xdr:row>
      <xdr:rowOff>85725</xdr:rowOff>
    </xdr:from>
    <xdr:ext cx="218586" cy="172355"/>
    <xdr:sp macro="" textlink="">
      <xdr:nvSpPr>
        <xdr:cNvPr id="2724" name="Text Box 676">
          <a:extLst>
            <a:ext uri="{FF2B5EF4-FFF2-40B4-BE49-F238E27FC236}">
              <a16:creationId xmlns:a16="http://schemas.microsoft.com/office/drawing/2014/main" id="{00000000-0008-0000-0700-0000A40A0000}"/>
            </a:ext>
          </a:extLst>
        </xdr:cNvPr>
        <xdr:cNvSpPr txBox="1">
          <a:spLocks noChangeArrowheads="1"/>
        </xdr:cNvSpPr>
      </xdr:nvSpPr>
      <xdr:spPr bwMode="auto">
        <a:xfrm>
          <a:off x="9595139" y="6909089"/>
          <a:ext cx="218586" cy="172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oneCellAnchor>
  <xdr:oneCellAnchor>
    <xdr:from>
      <xdr:col>18</xdr:col>
      <xdr:colOff>190500</xdr:colOff>
      <xdr:row>26</xdr:row>
      <xdr:rowOff>47625</xdr:rowOff>
    </xdr:from>
    <xdr:ext cx="2911310" cy="582724"/>
    <xdr:sp macro="" textlink="">
      <xdr:nvSpPr>
        <xdr:cNvPr id="2725" name="Text Box 677">
          <a:extLst>
            <a:ext uri="{FF2B5EF4-FFF2-40B4-BE49-F238E27FC236}">
              <a16:creationId xmlns:a16="http://schemas.microsoft.com/office/drawing/2014/main" id="{00000000-0008-0000-0700-0000A50A0000}"/>
            </a:ext>
          </a:extLst>
        </xdr:cNvPr>
        <xdr:cNvSpPr txBox="1">
          <a:spLocks noChangeArrowheads="1"/>
        </xdr:cNvSpPr>
      </xdr:nvSpPr>
      <xdr:spPr bwMode="auto">
        <a:xfrm>
          <a:off x="3810000" y="4844761"/>
          <a:ext cx="2911310" cy="58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　トレンチの有効水深ｈ2は、トレンチをある断面で切ったと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きの空隙の面積をトレンチ幅で除した値で、トレンチが貯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留できる水深を表したものである。従って、図面上ではあ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えて表示しない。</a:t>
          </a:r>
        </a:p>
      </xdr:txBody>
    </xdr:sp>
    <xdr:clientData/>
  </xdr:oneCellAnchor>
  <xdr:twoCellAnchor editAs="oneCell">
    <xdr:from>
      <xdr:col>12</xdr:col>
      <xdr:colOff>142875</xdr:colOff>
      <xdr:row>5</xdr:row>
      <xdr:rowOff>76200</xdr:rowOff>
    </xdr:from>
    <xdr:to>
      <xdr:col>12</xdr:col>
      <xdr:colOff>219075</xdr:colOff>
      <xdr:row>6</xdr:row>
      <xdr:rowOff>85725</xdr:rowOff>
    </xdr:to>
    <xdr:sp macro="" textlink="">
      <xdr:nvSpPr>
        <xdr:cNvPr id="84315" name="Text Box 678">
          <a:extLst>
            <a:ext uri="{FF2B5EF4-FFF2-40B4-BE49-F238E27FC236}">
              <a16:creationId xmlns:a16="http://schemas.microsoft.com/office/drawing/2014/main" id="{00000000-0008-0000-0700-00005B490100}"/>
            </a:ext>
          </a:extLst>
        </xdr:cNvPr>
        <xdr:cNvSpPr txBox="1">
          <a:spLocks noChangeArrowheads="1"/>
        </xdr:cNvSpPr>
      </xdr:nvSpPr>
      <xdr:spPr bwMode="auto">
        <a:xfrm>
          <a:off x="2524125" y="771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32</xdr:row>
      <xdr:rowOff>38100</xdr:rowOff>
    </xdr:from>
    <xdr:to>
      <xdr:col>15</xdr:col>
      <xdr:colOff>0</xdr:colOff>
      <xdr:row>32</xdr:row>
      <xdr:rowOff>38100</xdr:rowOff>
    </xdr:to>
    <xdr:sp macro="" textlink="">
      <xdr:nvSpPr>
        <xdr:cNvPr id="84316" name="Line 679">
          <a:extLst>
            <a:ext uri="{FF2B5EF4-FFF2-40B4-BE49-F238E27FC236}">
              <a16:creationId xmlns:a16="http://schemas.microsoft.com/office/drawing/2014/main" id="{00000000-0008-0000-0700-00005C490100}"/>
            </a:ext>
          </a:extLst>
        </xdr:cNvPr>
        <xdr:cNvSpPr>
          <a:spLocks noChangeShapeType="1"/>
        </xdr:cNvSpPr>
      </xdr:nvSpPr>
      <xdr:spPr bwMode="auto">
        <a:xfrm>
          <a:off x="2381250" y="58007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142875</xdr:colOff>
      <xdr:row>31</xdr:row>
      <xdr:rowOff>0</xdr:rowOff>
    </xdr:from>
    <xdr:ext cx="431144" cy="201850"/>
    <xdr:sp macro="" textlink="">
      <xdr:nvSpPr>
        <xdr:cNvPr id="2728" name="Text Box 680">
          <a:extLst>
            <a:ext uri="{FF2B5EF4-FFF2-40B4-BE49-F238E27FC236}">
              <a16:creationId xmlns:a16="http://schemas.microsoft.com/office/drawing/2014/main" id="{00000000-0008-0000-0700-0000A80A0000}"/>
            </a:ext>
          </a:extLst>
        </xdr:cNvPr>
        <xdr:cNvSpPr txBox="1">
          <a:spLocks noChangeArrowheads="1"/>
        </xdr:cNvSpPr>
      </xdr:nvSpPr>
      <xdr:spPr bwMode="auto">
        <a:xfrm>
          <a:off x="2498148" y="5663045"/>
          <a:ext cx="431144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（幅B）</a:t>
          </a:r>
        </a:p>
      </xdr:txBody>
    </xdr:sp>
    <xdr:clientData/>
  </xdr:oneCellAnchor>
  <xdr:twoCellAnchor>
    <xdr:from>
      <xdr:col>8</xdr:col>
      <xdr:colOff>104775</xdr:colOff>
      <xdr:row>6</xdr:row>
      <xdr:rowOff>152400</xdr:rowOff>
    </xdr:from>
    <xdr:to>
      <xdr:col>12</xdr:col>
      <xdr:colOff>0</xdr:colOff>
      <xdr:row>7</xdr:row>
      <xdr:rowOff>123825</xdr:rowOff>
    </xdr:to>
    <xdr:sp macro="" textlink="">
      <xdr:nvSpPr>
        <xdr:cNvPr id="84318" name="Rectangle 681">
          <a:extLst>
            <a:ext uri="{FF2B5EF4-FFF2-40B4-BE49-F238E27FC236}">
              <a16:creationId xmlns:a16="http://schemas.microsoft.com/office/drawing/2014/main" id="{00000000-0008-0000-0700-00005E490100}"/>
            </a:ext>
          </a:extLst>
        </xdr:cNvPr>
        <xdr:cNvSpPr>
          <a:spLocks noChangeArrowheads="1"/>
        </xdr:cNvSpPr>
      </xdr:nvSpPr>
      <xdr:spPr bwMode="auto">
        <a:xfrm>
          <a:off x="1762125" y="1047750"/>
          <a:ext cx="619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7</xdr:row>
      <xdr:rowOff>123825</xdr:rowOff>
    </xdr:from>
    <xdr:to>
      <xdr:col>13</xdr:col>
      <xdr:colOff>57150</xdr:colOff>
      <xdr:row>7</xdr:row>
      <xdr:rowOff>123825</xdr:rowOff>
    </xdr:to>
    <xdr:sp macro="" textlink="">
      <xdr:nvSpPr>
        <xdr:cNvPr id="84319" name="Line 683">
          <a:extLst>
            <a:ext uri="{FF2B5EF4-FFF2-40B4-BE49-F238E27FC236}">
              <a16:creationId xmlns:a16="http://schemas.microsoft.com/office/drawing/2014/main" id="{00000000-0008-0000-0700-00005F490100}"/>
            </a:ext>
          </a:extLst>
        </xdr:cNvPr>
        <xdr:cNvSpPr>
          <a:spLocks noChangeShapeType="1"/>
        </xdr:cNvSpPr>
      </xdr:nvSpPr>
      <xdr:spPr bwMode="auto">
        <a:xfrm>
          <a:off x="2428875" y="12192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266700</xdr:colOff>
      <xdr:row>7</xdr:row>
      <xdr:rowOff>123825</xdr:rowOff>
    </xdr:from>
    <xdr:to>
      <xdr:col>12</xdr:col>
      <xdr:colOff>266700</xdr:colOff>
      <xdr:row>16</xdr:row>
      <xdr:rowOff>190500</xdr:rowOff>
    </xdr:to>
    <xdr:sp macro="" textlink="">
      <xdr:nvSpPr>
        <xdr:cNvPr id="84320" name="Line 684">
          <a:extLst>
            <a:ext uri="{FF2B5EF4-FFF2-40B4-BE49-F238E27FC236}">
              <a16:creationId xmlns:a16="http://schemas.microsoft.com/office/drawing/2014/main" id="{00000000-0008-0000-0700-000060490100}"/>
            </a:ext>
          </a:extLst>
        </xdr:cNvPr>
        <xdr:cNvSpPr>
          <a:spLocks noChangeShapeType="1"/>
        </xdr:cNvSpPr>
      </xdr:nvSpPr>
      <xdr:spPr bwMode="auto">
        <a:xfrm>
          <a:off x="2647950" y="1219200"/>
          <a:ext cx="0" cy="1866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12</xdr:col>
      <xdr:colOff>28575</xdr:colOff>
      <xdr:row>10</xdr:row>
      <xdr:rowOff>47625</xdr:rowOff>
    </xdr:from>
    <xdr:to>
      <xdr:col>12</xdr:col>
      <xdr:colOff>238125</xdr:colOff>
      <xdr:row>16</xdr:row>
      <xdr:rowOff>19050</xdr:rowOff>
    </xdr:to>
    <xdr:sp macro="" textlink="">
      <xdr:nvSpPr>
        <xdr:cNvPr id="2733" name="Text Box 685">
          <a:extLst>
            <a:ext uri="{FF2B5EF4-FFF2-40B4-BE49-F238E27FC236}">
              <a16:creationId xmlns:a16="http://schemas.microsoft.com/office/drawing/2014/main" id="{00000000-0008-0000-0700-0000AD0A0000}"/>
            </a:ext>
          </a:extLst>
        </xdr:cNvPr>
        <xdr:cNvSpPr txBox="1">
          <a:spLocks noChangeArrowheads="1"/>
        </xdr:cNvSpPr>
      </xdr:nvSpPr>
      <xdr:spPr bwMode="auto">
        <a:xfrm>
          <a:off x="2409825" y="1743075"/>
          <a:ext cx="209550" cy="1171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ますの有効深さ　ｈ1</a:t>
          </a:r>
        </a:p>
      </xdr:txBody>
    </xdr:sp>
    <xdr:clientData/>
  </xdr:twoCellAnchor>
  <xdr:oneCellAnchor>
    <xdr:from>
      <xdr:col>8</xdr:col>
      <xdr:colOff>190500</xdr:colOff>
      <xdr:row>6</xdr:row>
      <xdr:rowOff>152400</xdr:rowOff>
    </xdr:from>
    <xdr:ext cx="364715" cy="168508"/>
    <xdr:sp macro="" textlink="">
      <xdr:nvSpPr>
        <xdr:cNvPr id="2734" name="Text Box 686">
          <a:extLst>
            <a:ext uri="{FF2B5EF4-FFF2-40B4-BE49-F238E27FC236}">
              <a16:creationId xmlns:a16="http://schemas.microsoft.com/office/drawing/2014/main" id="{00000000-0008-0000-0700-0000AE0A0000}"/>
            </a:ext>
          </a:extLst>
        </xdr:cNvPr>
        <xdr:cNvSpPr txBox="1">
          <a:spLocks noChangeArrowheads="1"/>
        </xdr:cNvSpPr>
      </xdr:nvSpPr>
      <xdr:spPr bwMode="auto">
        <a:xfrm>
          <a:off x="1835727" y="1052945"/>
          <a:ext cx="36471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流入管</a:t>
          </a:r>
        </a:p>
      </xdr:txBody>
    </xdr:sp>
    <xdr:clientData/>
  </xdr:oneCellAnchor>
  <xdr:twoCellAnchor editAs="oneCell">
    <xdr:from>
      <xdr:col>13</xdr:col>
      <xdr:colOff>123825</xdr:colOff>
      <xdr:row>9</xdr:row>
      <xdr:rowOff>0</xdr:rowOff>
    </xdr:from>
    <xdr:to>
      <xdr:col>13</xdr:col>
      <xdr:colOff>200025</xdr:colOff>
      <xdr:row>10</xdr:row>
      <xdr:rowOff>9525</xdr:rowOff>
    </xdr:to>
    <xdr:sp macro="" textlink="">
      <xdr:nvSpPr>
        <xdr:cNvPr id="84323" name="Text Box 687">
          <a:extLst>
            <a:ext uri="{FF2B5EF4-FFF2-40B4-BE49-F238E27FC236}">
              <a16:creationId xmlns:a16="http://schemas.microsoft.com/office/drawing/2014/main" id="{00000000-0008-0000-0700-000063490100}"/>
            </a:ext>
          </a:extLst>
        </xdr:cNvPr>
        <xdr:cNvSpPr txBox="1">
          <a:spLocks noChangeArrowheads="1"/>
        </xdr:cNvSpPr>
      </xdr:nvSpPr>
      <xdr:spPr bwMode="auto">
        <a:xfrm>
          <a:off x="2781300" y="1495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228600</xdr:colOff>
      <xdr:row>5</xdr:row>
      <xdr:rowOff>0</xdr:rowOff>
    </xdr:from>
    <xdr:ext cx="201850" cy="512191"/>
    <xdr:sp macro="" textlink="">
      <xdr:nvSpPr>
        <xdr:cNvPr id="2736" name="Text Box 688">
          <a:extLst>
            <a:ext uri="{FF2B5EF4-FFF2-40B4-BE49-F238E27FC236}">
              <a16:creationId xmlns:a16="http://schemas.microsoft.com/office/drawing/2014/main" id="{00000000-0008-0000-0700-0000B00A0000}"/>
            </a:ext>
          </a:extLst>
        </xdr:cNvPr>
        <xdr:cNvSpPr txBox="1">
          <a:spLocks noChangeArrowheads="1"/>
        </xdr:cNvSpPr>
      </xdr:nvSpPr>
      <xdr:spPr bwMode="auto">
        <a:xfrm>
          <a:off x="4506191" y="692727"/>
          <a:ext cx="201850" cy="512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200以上</a:t>
          </a:r>
        </a:p>
      </xdr:txBody>
    </xdr:sp>
    <xdr:clientData/>
  </xdr:oneCellAnchor>
  <xdr:twoCellAnchor>
    <xdr:from>
      <xdr:col>22</xdr:col>
      <xdr:colOff>114300</xdr:colOff>
      <xdr:row>13</xdr:row>
      <xdr:rowOff>9525</xdr:rowOff>
    </xdr:from>
    <xdr:to>
      <xdr:col>28</xdr:col>
      <xdr:colOff>19050</xdr:colOff>
      <xdr:row>13</xdr:row>
      <xdr:rowOff>9525</xdr:rowOff>
    </xdr:to>
    <xdr:sp macro="" textlink="">
      <xdr:nvSpPr>
        <xdr:cNvPr id="84325" name="Line 689">
          <a:extLst>
            <a:ext uri="{FF2B5EF4-FFF2-40B4-BE49-F238E27FC236}">
              <a16:creationId xmlns:a16="http://schemas.microsoft.com/office/drawing/2014/main" id="{00000000-0008-0000-0700-000065490100}"/>
            </a:ext>
          </a:extLst>
        </xdr:cNvPr>
        <xdr:cNvSpPr>
          <a:spLocks noChangeShapeType="1"/>
        </xdr:cNvSpPr>
      </xdr:nvSpPr>
      <xdr:spPr bwMode="auto">
        <a:xfrm>
          <a:off x="5867400" y="2305050"/>
          <a:ext cx="224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647700</xdr:colOff>
      <xdr:row>13</xdr:row>
      <xdr:rowOff>0</xdr:rowOff>
    </xdr:to>
    <xdr:sp macro="" textlink="">
      <xdr:nvSpPr>
        <xdr:cNvPr id="84326" name="Line 690">
          <a:extLst>
            <a:ext uri="{FF2B5EF4-FFF2-40B4-BE49-F238E27FC236}">
              <a16:creationId xmlns:a16="http://schemas.microsoft.com/office/drawing/2014/main" id="{00000000-0008-0000-0700-000066490100}"/>
            </a:ext>
          </a:extLst>
        </xdr:cNvPr>
        <xdr:cNvSpPr>
          <a:spLocks noChangeShapeType="1"/>
        </xdr:cNvSpPr>
      </xdr:nvSpPr>
      <xdr:spPr bwMode="auto">
        <a:xfrm>
          <a:off x="3343275" y="2295525"/>
          <a:ext cx="2276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66675</xdr:rowOff>
    </xdr:from>
    <xdr:to>
      <xdr:col>26</xdr:col>
      <xdr:colOff>0</xdr:colOff>
      <xdr:row>39</xdr:row>
      <xdr:rowOff>9525</xdr:rowOff>
    </xdr:to>
    <xdr:sp macro="" textlink="">
      <xdr:nvSpPr>
        <xdr:cNvPr id="84327" name="Line 308">
          <a:extLst>
            <a:ext uri="{FF2B5EF4-FFF2-40B4-BE49-F238E27FC236}">
              <a16:creationId xmlns:a16="http://schemas.microsoft.com/office/drawing/2014/main" id="{00000000-0008-0000-0700-000067490100}"/>
            </a:ext>
          </a:extLst>
        </xdr:cNvPr>
        <xdr:cNvSpPr>
          <a:spLocks noChangeShapeType="1"/>
        </xdr:cNvSpPr>
      </xdr:nvSpPr>
      <xdr:spPr bwMode="auto">
        <a:xfrm>
          <a:off x="7315200" y="5314950"/>
          <a:ext cx="0" cy="15716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39</xdr:row>
      <xdr:rowOff>9525</xdr:rowOff>
    </xdr:from>
    <xdr:to>
      <xdr:col>31</xdr:col>
      <xdr:colOff>9525</xdr:colOff>
      <xdr:row>39</xdr:row>
      <xdr:rowOff>9525</xdr:rowOff>
    </xdr:to>
    <xdr:sp macro="" textlink="">
      <xdr:nvSpPr>
        <xdr:cNvPr id="84328" name="Line 692">
          <a:extLst>
            <a:ext uri="{FF2B5EF4-FFF2-40B4-BE49-F238E27FC236}">
              <a16:creationId xmlns:a16="http://schemas.microsoft.com/office/drawing/2014/main" id="{00000000-0008-0000-0700-000068490100}"/>
            </a:ext>
          </a:extLst>
        </xdr:cNvPr>
        <xdr:cNvSpPr>
          <a:spLocks noChangeShapeType="1"/>
        </xdr:cNvSpPr>
      </xdr:nvSpPr>
      <xdr:spPr bwMode="auto">
        <a:xfrm flipV="1">
          <a:off x="7324725" y="6886575"/>
          <a:ext cx="14573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647700</xdr:colOff>
      <xdr:row>27</xdr:row>
      <xdr:rowOff>133350</xdr:rowOff>
    </xdr:from>
    <xdr:to>
      <xdr:col>30</xdr:col>
      <xdr:colOff>266700</xdr:colOff>
      <xdr:row>27</xdr:row>
      <xdr:rowOff>133350</xdr:rowOff>
    </xdr:to>
    <xdr:sp macro="" textlink="">
      <xdr:nvSpPr>
        <xdr:cNvPr id="84329" name="Line 693">
          <a:extLst>
            <a:ext uri="{FF2B5EF4-FFF2-40B4-BE49-F238E27FC236}">
              <a16:creationId xmlns:a16="http://schemas.microsoft.com/office/drawing/2014/main" id="{00000000-0008-0000-0700-000069490100}"/>
            </a:ext>
          </a:extLst>
        </xdr:cNvPr>
        <xdr:cNvSpPr>
          <a:spLocks noChangeShapeType="1"/>
        </xdr:cNvSpPr>
      </xdr:nvSpPr>
      <xdr:spPr bwMode="auto">
        <a:xfrm flipV="1">
          <a:off x="7305675" y="5038725"/>
          <a:ext cx="14573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27</xdr:row>
      <xdr:rowOff>133350</xdr:rowOff>
    </xdr:from>
    <xdr:to>
      <xdr:col>26</xdr:col>
      <xdr:colOff>0</xdr:colOff>
      <xdr:row>29</xdr:row>
      <xdr:rowOff>9525</xdr:rowOff>
    </xdr:to>
    <xdr:sp macro="" textlink="">
      <xdr:nvSpPr>
        <xdr:cNvPr id="84330" name="Line 694">
          <a:extLst>
            <a:ext uri="{FF2B5EF4-FFF2-40B4-BE49-F238E27FC236}">
              <a16:creationId xmlns:a16="http://schemas.microsoft.com/office/drawing/2014/main" id="{00000000-0008-0000-0700-00006A490100}"/>
            </a:ext>
          </a:extLst>
        </xdr:cNvPr>
        <xdr:cNvSpPr>
          <a:spLocks noChangeShapeType="1"/>
        </xdr:cNvSpPr>
      </xdr:nvSpPr>
      <xdr:spPr bwMode="auto">
        <a:xfrm>
          <a:off x="7315200" y="5038725"/>
          <a:ext cx="0" cy="2190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27</xdr:row>
      <xdr:rowOff>133350</xdr:rowOff>
    </xdr:from>
    <xdr:to>
      <xdr:col>31</xdr:col>
      <xdr:colOff>0</xdr:colOff>
      <xdr:row>28</xdr:row>
      <xdr:rowOff>152400</xdr:rowOff>
    </xdr:to>
    <xdr:sp macro="" textlink="">
      <xdr:nvSpPr>
        <xdr:cNvPr id="84331" name="Line 695">
          <a:extLst>
            <a:ext uri="{FF2B5EF4-FFF2-40B4-BE49-F238E27FC236}">
              <a16:creationId xmlns:a16="http://schemas.microsoft.com/office/drawing/2014/main" id="{00000000-0008-0000-0700-00006B490100}"/>
            </a:ext>
          </a:extLst>
        </xdr:cNvPr>
        <xdr:cNvSpPr>
          <a:spLocks noChangeShapeType="1"/>
        </xdr:cNvSpPr>
      </xdr:nvSpPr>
      <xdr:spPr bwMode="auto">
        <a:xfrm>
          <a:off x="8772525" y="5038725"/>
          <a:ext cx="0" cy="1905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571500</xdr:colOff>
      <xdr:row>3</xdr:row>
      <xdr:rowOff>47625</xdr:rowOff>
    </xdr:from>
    <xdr:ext cx="2459071" cy="339067"/>
    <xdr:sp macro="" textlink="">
      <xdr:nvSpPr>
        <xdr:cNvPr id="2744" name="Text Box 696">
          <a:extLst>
            <a:ext uri="{FF2B5EF4-FFF2-40B4-BE49-F238E27FC236}">
              <a16:creationId xmlns:a16="http://schemas.microsoft.com/office/drawing/2014/main" id="{00000000-0008-0000-0700-0000B80A0000}"/>
            </a:ext>
          </a:extLst>
        </xdr:cNvPr>
        <xdr:cNvSpPr txBox="1">
          <a:spLocks noChangeArrowheads="1"/>
        </xdr:cNvSpPr>
      </xdr:nvSpPr>
      <xdr:spPr bwMode="auto">
        <a:xfrm>
          <a:off x="4849091" y="532534"/>
          <a:ext cx="2459071" cy="3390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※トレンチ砕石層の上部に舗装を施す場合は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路盤下から200㎜以上とする。</a:t>
          </a:r>
        </a:p>
      </xdr:txBody>
    </xdr:sp>
    <xdr:clientData/>
  </xdr:oneCellAnchor>
  <xdr:twoCellAnchor>
    <xdr:from>
      <xdr:col>5</xdr:col>
      <xdr:colOff>161925</xdr:colOff>
      <xdr:row>7</xdr:row>
      <xdr:rowOff>142875</xdr:rowOff>
    </xdr:from>
    <xdr:to>
      <xdr:col>8</xdr:col>
      <xdr:colOff>114300</xdr:colOff>
      <xdr:row>10</xdr:row>
      <xdr:rowOff>9525</xdr:rowOff>
    </xdr:to>
    <xdr:sp macro="" textlink="">
      <xdr:nvSpPr>
        <xdr:cNvPr id="84333" name="Line 697">
          <a:extLst>
            <a:ext uri="{FF2B5EF4-FFF2-40B4-BE49-F238E27FC236}">
              <a16:creationId xmlns:a16="http://schemas.microsoft.com/office/drawing/2014/main" id="{00000000-0008-0000-0700-00006D490100}"/>
            </a:ext>
          </a:extLst>
        </xdr:cNvPr>
        <xdr:cNvSpPr>
          <a:spLocks noChangeShapeType="1"/>
        </xdr:cNvSpPr>
      </xdr:nvSpPr>
      <xdr:spPr bwMode="auto">
        <a:xfrm flipV="1">
          <a:off x="1143000" y="1238250"/>
          <a:ext cx="62865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47625</xdr:colOff>
      <xdr:row>9</xdr:row>
      <xdr:rowOff>190500</xdr:rowOff>
    </xdr:from>
    <xdr:ext cx="1934056" cy="339067"/>
    <xdr:sp macro="" textlink="">
      <xdr:nvSpPr>
        <xdr:cNvPr id="2746" name="Text Box 698">
          <a:extLst>
            <a:ext uri="{FF2B5EF4-FFF2-40B4-BE49-F238E27FC236}">
              <a16:creationId xmlns:a16="http://schemas.microsoft.com/office/drawing/2014/main" id="{00000000-0008-0000-0700-0000BA0A0000}"/>
            </a:ext>
          </a:extLst>
        </xdr:cNvPr>
        <xdr:cNvSpPr txBox="1">
          <a:spLocks noChangeArrowheads="1"/>
        </xdr:cNvSpPr>
      </xdr:nvSpPr>
      <xdr:spPr bwMode="auto">
        <a:xfrm>
          <a:off x="47625" y="1714500"/>
          <a:ext cx="1934056" cy="3390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※流入管の位置は、浸透トレンチの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単粒度層より上の高さとする。</a:t>
          </a:r>
        </a:p>
      </xdr:txBody>
    </xdr:sp>
    <xdr:clientData/>
  </xdr:oneCellAnchor>
  <xdr:twoCellAnchor>
    <xdr:from>
      <xdr:col>22</xdr:col>
      <xdr:colOff>66675</xdr:colOff>
      <xdr:row>15</xdr:row>
      <xdr:rowOff>95250</xdr:rowOff>
    </xdr:from>
    <xdr:to>
      <xdr:col>30</xdr:col>
      <xdr:colOff>57150</xdr:colOff>
      <xdr:row>21</xdr:row>
      <xdr:rowOff>47625</xdr:rowOff>
    </xdr:to>
    <xdr:sp macro="" textlink="">
      <xdr:nvSpPr>
        <xdr:cNvPr id="550" name="テキスト ボックス 549">
          <a:extLst>
            <a:ext uri="{FF2B5EF4-FFF2-40B4-BE49-F238E27FC236}">
              <a16:creationId xmlns:a16="http://schemas.microsoft.com/office/drawing/2014/main" id="{00000000-0008-0000-0700-000026020000}"/>
            </a:ext>
          </a:extLst>
        </xdr:cNvPr>
        <xdr:cNvSpPr txBox="1"/>
      </xdr:nvSpPr>
      <xdr:spPr>
        <a:xfrm>
          <a:off x="5819775" y="2790825"/>
          <a:ext cx="2733675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単粒度砕石４号　あるいは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再生単粒度砕石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 （浸透ﾄﾚﾝﾁ用）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300"/>
            </a:lnSpc>
          </a:pPr>
          <a:r>
            <a:rPr kumimoji="1" lang="en-US" altLang="ja-JP" sz="105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ただし、再生材の使用は</a:t>
          </a:r>
          <a:endParaRPr kumimoji="1" lang="en-US" altLang="ja-JP" sz="105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宅内のみ</a:t>
          </a:r>
          <a:endParaRPr kumimoji="1" lang="en-US" altLang="ja-JP" sz="105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133350</xdr:colOff>
      <xdr:row>17</xdr:row>
      <xdr:rowOff>142875</xdr:rowOff>
    </xdr:from>
    <xdr:to>
      <xdr:col>14</xdr:col>
      <xdr:colOff>76200</xdr:colOff>
      <xdr:row>23</xdr:row>
      <xdr:rowOff>133350</xdr:rowOff>
    </xdr:to>
    <xdr:sp macro="" textlink="">
      <xdr:nvSpPr>
        <xdr:cNvPr id="551" name="テキスト ボックス 550">
          <a:extLst>
            <a:ext uri="{FF2B5EF4-FFF2-40B4-BE49-F238E27FC236}">
              <a16:creationId xmlns:a16="http://schemas.microsoft.com/office/drawing/2014/main" id="{00000000-0008-0000-0700-000027020000}"/>
            </a:ext>
          </a:extLst>
        </xdr:cNvPr>
        <xdr:cNvSpPr txBox="1"/>
      </xdr:nvSpPr>
      <xdr:spPr>
        <a:xfrm>
          <a:off x="276225" y="3238500"/>
          <a:ext cx="2733675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単粒度砕石４号　あるいは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再生単粒度砕石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 （浸透ﾄﾚﾝﾁ用）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300"/>
            </a:lnSpc>
          </a:pPr>
          <a:r>
            <a:rPr kumimoji="1" lang="en-US" altLang="ja-JP" sz="105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ただし、再生材の使用は</a:t>
          </a:r>
          <a:endParaRPr kumimoji="1" lang="en-US" altLang="ja-JP" sz="105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宅内のみ</a:t>
          </a:r>
          <a:endParaRPr kumimoji="1" lang="en-US" altLang="ja-JP" sz="105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13</xdr:row>
      <xdr:rowOff>9525</xdr:rowOff>
    </xdr:from>
    <xdr:to>
      <xdr:col>30</xdr:col>
      <xdr:colOff>0</xdr:colOff>
      <xdr:row>15</xdr:row>
      <xdr:rowOff>9525</xdr:rowOff>
    </xdr:to>
    <xdr:sp macro="" textlink="">
      <xdr:nvSpPr>
        <xdr:cNvPr id="81903" name="AutoShape 74">
          <a:extLst>
            <a:ext uri="{FF2B5EF4-FFF2-40B4-BE49-F238E27FC236}">
              <a16:creationId xmlns:a16="http://schemas.microsoft.com/office/drawing/2014/main" id="{00000000-0008-0000-0800-0000EF3F0100}"/>
            </a:ext>
          </a:extLst>
        </xdr:cNvPr>
        <xdr:cNvSpPr>
          <a:spLocks noChangeArrowheads="1"/>
        </xdr:cNvSpPr>
      </xdr:nvSpPr>
      <xdr:spPr bwMode="auto">
        <a:xfrm>
          <a:off x="8096250" y="2305050"/>
          <a:ext cx="400050" cy="40005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266700</xdr:colOff>
      <xdr:row>13</xdr:row>
      <xdr:rowOff>0</xdr:rowOff>
    </xdr:from>
    <xdr:to>
      <xdr:col>16</xdr:col>
      <xdr:colOff>0</xdr:colOff>
      <xdr:row>15</xdr:row>
      <xdr:rowOff>9525</xdr:rowOff>
    </xdr:to>
    <xdr:sp macro="" textlink="">
      <xdr:nvSpPr>
        <xdr:cNvPr id="81904" name="AutoShape 75">
          <a:extLst>
            <a:ext uri="{FF2B5EF4-FFF2-40B4-BE49-F238E27FC236}">
              <a16:creationId xmlns:a16="http://schemas.microsoft.com/office/drawing/2014/main" id="{00000000-0008-0000-0800-0000F03F0100}"/>
            </a:ext>
          </a:extLst>
        </xdr:cNvPr>
        <xdr:cNvSpPr>
          <a:spLocks noChangeArrowheads="1"/>
        </xdr:cNvSpPr>
      </xdr:nvSpPr>
      <xdr:spPr bwMode="auto">
        <a:xfrm rot="10800000">
          <a:off x="2924175" y="2295525"/>
          <a:ext cx="409575" cy="409575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676275</xdr:colOff>
      <xdr:row>7</xdr:row>
      <xdr:rowOff>219075</xdr:rowOff>
    </xdr:from>
    <xdr:to>
      <xdr:col>22</xdr:col>
      <xdr:colOff>47625</xdr:colOff>
      <xdr:row>13</xdr:row>
      <xdr:rowOff>0</xdr:rowOff>
    </xdr:to>
    <xdr:sp macro="" textlink="">
      <xdr:nvSpPr>
        <xdr:cNvPr id="81909" name="Line 96">
          <a:extLst>
            <a:ext uri="{FF2B5EF4-FFF2-40B4-BE49-F238E27FC236}">
              <a16:creationId xmlns:a16="http://schemas.microsoft.com/office/drawing/2014/main" id="{00000000-0008-0000-0800-0000F53F0100}"/>
            </a:ext>
          </a:extLst>
        </xdr:cNvPr>
        <xdr:cNvSpPr>
          <a:spLocks noChangeShapeType="1"/>
        </xdr:cNvSpPr>
      </xdr:nvSpPr>
      <xdr:spPr bwMode="auto">
        <a:xfrm flipH="1">
          <a:off x="5629275" y="1295400"/>
          <a:ext cx="17145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</xdr:row>
      <xdr:rowOff>152400</xdr:rowOff>
    </xdr:from>
    <xdr:to>
      <xdr:col>23</xdr:col>
      <xdr:colOff>57150</xdr:colOff>
      <xdr:row>12</xdr:row>
      <xdr:rowOff>161925</xdr:rowOff>
    </xdr:to>
    <xdr:sp macro="" textlink="">
      <xdr:nvSpPr>
        <xdr:cNvPr id="81910" name="Line 97">
          <a:extLst>
            <a:ext uri="{FF2B5EF4-FFF2-40B4-BE49-F238E27FC236}">
              <a16:creationId xmlns:a16="http://schemas.microsoft.com/office/drawing/2014/main" id="{00000000-0008-0000-0800-0000F63F0100}"/>
            </a:ext>
          </a:extLst>
        </xdr:cNvPr>
        <xdr:cNvSpPr>
          <a:spLocks noChangeShapeType="1"/>
        </xdr:cNvSpPr>
      </xdr:nvSpPr>
      <xdr:spPr bwMode="auto">
        <a:xfrm flipH="1">
          <a:off x="5753100" y="1247775"/>
          <a:ext cx="18097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8</xdr:row>
      <xdr:rowOff>0</xdr:rowOff>
    </xdr:from>
    <xdr:to>
      <xdr:col>22</xdr:col>
      <xdr:colOff>47625</xdr:colOff>
      <xdr:row>8</xdr:row>
      <xdr:rowOff>0</xdr:rowOff>
    </xdr:to>
    <xdr:sp macro="" textlink="">
      <xdr:nvSpPr>
        <xdr:cNvPr id="81911" name="Line 98">
          <a:extLst>
            <a:ext uri="{FF2B5EF4-FFF2-40B4-BE49-F238E27FC236}">
              <a16:creationId xmlns:a16="http://schemas.microsoft.com/office/drawing/2014/main" id="{00000000-0008-0000-0800-0000F73F0100}"/>
            </a:ext>
          </a:extLst>
        </xdr:cNvPr>
        <xdr:cNvSpPr>
          <a:spLocks noChangeShapeType="1"/>
        </xdr:cNvSpPr>
      </xdr:nvSpPr>
      <xdr:spPr bwMode="auto">
        <a:xfrm flipH="1">
          <a:off x="5705475" y="12954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2</xdr:row>
      <xdr:rowOff>57150</xdr:rowOff>
    </xdr:from>
    <xdr:to>
      <xdr:col>22</xdr:col>
      <xdr:colOff>76200</xdr:colOff>
      <xdr:row>8</xdr:row>
      <xdr:rowOff>0</xdr:rowOff>
    </xdr:to>
    <xdr:sp macro="" textlink="">
      <xdr:nvSpPr>
        <xdr:cNvPr id="81912" name="Line 99">
          <a:extLst>
            <a:ext uri="{FF2B5EF4-FFF2-40B4-BE49-F238E27FC236}">
              <a16:creationId xmlns:a16="http://schemas.microsoft.com/office/drawing/2014/main" id="{00000000-0008-0000-0800-0000F83F0100}"/>
            </a:ext>
          </a:extLst>
        </xdr:cNvPr>
        <xdr:cNvSpPr>
          <a:spLocks noChangeShapeType="1"/>
        </xdr:cNvSpPr>
      </xdr:nvSpPr>
      <xdr:spPr bwMode="auto">
        <a:xfrm flipV="1">
          <a:off x="5705475" y="371475"/>
          <a:ext cx="123825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85725</xdr:colOff>
      <xdr:row>2</xdr:row>
      <xdr:rowOff>57150</xdr:rowOff>
    </xdr:from>
    <xdr:to>
      <xdr:col>23</xdr:col>
      <xdr:colOff>76200</xdr:colOff>
      <xdr:row>7</xdr:row>
      <xdr:rowOff>161925</xdr:rowOff>
    </xdr:to>
    <xdr:sp macro="" textlink="">
      <xdr:nvSpPr>
        <xdr:cNvPr id="81913" name="Line 100">
          <a:extLst>
            <a:ext uri="{FF2B5EF4-FFF2-40B4-BE49-F238E27FC236}">
              <a16:creationId xmlns:a16="http://schemas.microsoft.com/office/drawing/2014/main" id="{00000000-0008-0000-0800-0000F93F0100}"/>
            </a:ext>
          </a:extLst>
        </xdr:cNvPr>
        <xdr:cNvSpPr>
          <a:spLocks noChangeShapeType="1"/>
        </xdr:cNvSpPr>
      </xdr:nvSpPr>
      <xdr:spPr bwMode="auto">
        <a:xfrm flipH="1">
          <a:off x="5838825" y="371475"/>
          <a:ext cx="114300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104775</xdr:colOff>
      <xdr:row>7</xdr:row>
      <xdr:rowOff>161925</xdr:rowOff>
    </xdr:from>
    <xdr:to>
      <xdr:col>23</xdr:col>
      <xdr:colOff>66675</xdr:colOff>
      <xdr:row>7</xdr:row>
      <xdr:rowOff>161925</xdr:rowOff>
    </xdr:to>
    <xdr:sp macro="" textlink="">
      <xdr:nvSpPr>
        <xdr:cNvPr id="81914" name="Line 101">
          <a:extLst>
            <a:ext uri="{FF2B5EF4-FFF2-40B4-BE49-F238E27FC236}">
              <a16:creationId xmlns:a16="http://schemas.microsoft.com/office/drawing/2014/main" id="{00000000-0008-0000-0800-0000FA3F0100}"/>
            </a:ext>
          </a:extLst>
        </xdr:cNvPr>
        <xdr:cNvSpPr>
          <a:spLocks noChangeShapeType="1"/>
        </xdr:cNvSpPr>
      </xdr:nvSpPr>
      <xdr:spPr bwMode="auto">
        <a:xfrm>
          <a:off x="5857875" y="1257300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12</xdr:row>
      <xdr:rowOff>161925</xdr:rowOff>
    </xdr:from>
    <xdr:to>
      <xdr:col>23</xdr:col>
      <xdr:colOff>0</xdr:colOff>
      <xdr:row>12</xdr:row>
      <xdr:rowOff>161925</xdr:rowOff>
    </xdr:to>
    <xdr:sp macro="" textlink="">
      <xdr:nvSpPr>
        <xdr:cNvPr id="81915" name="Line 102">
          <a:extLst>
            <a:ext uri="{FF2B5EF4-FFF2-40B4-BE49-F238E27FC236}">
              <a16:creationId xmlns:a16="http://schemas.microsoft.com/office/drawing/2014/main" id="{00000000-0008-0000-0800-0000FB3F0100}"/>
            </a:ext>
          </a:extLst>
        </xdr:cNvPr>
        <xdr:cNvSpPr>
          <a:spLocks noChangeShapeType="1"/>
        </xdr:cNvSpPr>
      </xdr:nvSpPr>
      <xdr:spPr bwMode="auto">
        <a:xfrm>
          <a:off x="5753100" y="225742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38099</xdr:colOff>
      <xdr:row>12</xdr:row>
      <xdr:rowOff>161925</xdr:rowOff>
    </xdr:from>
    <xdr:to>
      <xdr:col>23</xdr:col>
      <xdr:colOff>9524</xdr:colOff>
      <xdr:row>21</xdr:row>
      <xdr:rowOff>19050</xdr:rowOff>
    </xdr:to>
    <xdr:sp macro="" textlink="">
      <xdr:nvSpPr>
        <xdr:cNvPr id="81916" name="Line 103">
          <a:extLst>
            <a:ext uri="{FF2B5EF4-FFF2-40B4-BE49-F238E27FC236}">
              <a16:creationId xmlns:a16="http://schemas.microsoft.com/office/drawing/2014/main" id="{00000000-0008-0000-0800-0000FC3F0100}"/>
            </a:ext>
          </a:extLst>
        </xdr:cNvPr>
        <xdr:cNvSpPr>
          <a:spLocks noChangeShapeType="1"/>
        </xdr:cNvSpPr>
      </xdr:nvSpPr>
      <xdr:spPr bwMode="auto">
        <a:xfrm flipH="1">
          <a:off x="5667374" y="2257425"/>
          <a:ext cx="219075" cy="1600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676275</xdr:colOff>
      <xdr:row>13</xdr:row>
      <xdr:rowOff>0</xdr:rowOff>
    </xdr:from>
    <xdr:to>
      <xdr:col>22</xdr:col>
      <xdr:colOff>9525</xdr:colOff>
      <xdr:row>13</xdr:row>
      <xdr:rowOff>0</xdr:rowOff>
    </xdr:to>
    <xdr:sp macro="" textlink="">
      <xdr:nvSpPr>
        <xdr:cNvPr id="81917" name="Line 105">
          <a:extLst>
            <a:ext uri="{FF2B5EF4-FFF2-40B4-BE49-F238E27FC236}">
              <a16:creationId xmlns:a16="http://schemas.microsoft.com/office/drawing/2014/main" id="{00000000-0008-0000-0800-0000FD3F0100}"/>
            </a:ext>
          </a:extLst>
        </xdr:cNvPr>
        <xdr:cNvSpPr>
          <a:spLocks noChangeShapeType="1"/>
        </xdr:cNvSpPr>
      </xdr:nvSpPr>
      <xdr:spPr bwMode="auto">
        <a:xfrm>
          <a:off x="5629275" y="2295525"/>
          <a:ext cx="133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590549</xdr:colOff>
      <xdr:row>13</xdr:row>
      <xdr:rowOff>0</xdr:rowOff>
    </xdr:from>
    <xdr:to>
      <xdr:col>22</xdr:col>
      <xdr:colOff>9524</xdr:colOff>
      <xdr:row>21</xdr:row>
      <xdr:rowOff>9525</xdr:rowOff>
    </xdr:to>
    <xdr:sp macro="" textlink="">
      <xdr:nvSpPr>
        <xdr:cNvPr id="81918" name="Line 106">
          <a:extLst>
            <a:ext uri="{FF2B5EF4-FFF2-40B4-BE49-F238E27FC236}">
              <a16:creationId xmlns:a16="http://schemas.microsoft.com/office/drawing/2014/main" id="{00000000-0008-0000-0800-0000FE3F0100}"/>
            </a:ext>
          </a:extLst>
        </xdr:cNvPr>
        <xdr:cNvSpPr>
          <a:spLocks noChangeShapeType="1"/>
        </xdr:cNvSpPr>
      </xdr:nvSpPr>
      <xdr:spPr bwMode="auto">
        <a:xfrm flipH="1">
          <a:off x="5537596" y="2321719"/>
          <a:ext cx="198834" cy="15513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15</xdr:row>
      <xdr:rowOff>9525</xdr:rowOff>
    </xdr:from>
    <xdr:to>
      <xdr:col>28</xdr:col>
      <xdr:colOff>0</xdr:colOff>
      <xdr:row>15</xdr:row>
      <xdr:rowOff>9525</xdr:rowOff>
    </xdr:to>
    <xdr:sp macro="" textlink="">
      <xdr:nvSpPr>
        <xdr:cNvPr id="81919" name="Line 107">
          <a:extLst>
            <a:ext uri="{FF2B5EF4-FFF2-40B4-BE49-F238E27FC236}">
              <a16:creationId xmlns:a16="http://schemas.microsoft.com/office/drawing/2014/main" id="{00000000-0008-0000-0800-0000FF3F0100}"/>
            </a:ext>
          </a:extLst>
        </xdr:cNvPr>
        <xdr:cNvSpPr>
          <a:spLocks noChangeShapeType="1"/>
        </xdr:cNvSpPr>
      </xdr:nvSpPr>
      <xdr:spPr bwMode="auto">
        <a:xfrm>
          <a:off x="5819775" y="2705100"/>
          <a:ext cx="2276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15</xdr:row>
      <xdr:rowOff>9525</xdr:rowOff>
    </xdr:from>
    <xdr:to>
      <xdr:col>21</xdr:col>
      <xdr:colOff>76200</xdr:colOff>
      <xdr:row>15</xdr:row>
      <xdr:rowOff>9525</xdr:rowOff>
    </xdr:to>
    <xdr:sp macro="" textlink="">
      <xdr:nvSpPr>
        <xdr:cNvPr id="84992" name="Line 108">
          <a:extLst>
            <a:ext uri="{FF2B5EF4-FFF2-40B4-BE49-F238E27FC236}">
              <a16:creationId xmlns:a16="http://schemas.microsoft.com/office/drawing/2014/main" id="{00000000-0008-0000-0800-0000004C0100}"/>
            </a:ext>
          </a:extLst>
        </xdr:cNvPr>
        <xdr:cNvSpPr>
          <a:spLocks noChangeShapeType="1"/>
        </xdr:cNvSpPr>
      </xdr:nvSpPr>
      <xdr:spPr bwMode="auto">
        <a:xfrm flipV="1">
          <a:off x="3305175" y="2705100"/>
          <a:ext cx="2400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57150</xdr:colOff>
      <xdr:row>3</xdr:row>
      <xdr:rowOff>0</xdr:rowOff>
    </xdr:to>
    <xdr:sp macro="" textlink="">
      <xdr:nvSpPr>
        <xdr:cNvPr id="84995" name="Line 111">
          <a:extLst>
            <a:ext uri="{FF2B5EF4-FFF2-40B4-BE49-F238E27FC236}">
              <a16:creationId xmlns:a16="http://schemas.microsoft.com/office/drawing/2014/main" id="{00000000-0008-0000-0800-0000034C0100}"/>
            </a:ext>
          </a:extLst>
        </xdr:cNvPr>
        <xdr:cNvSpPr>
          <a:spLocks noChangeShapeType="1"/>
        </xdr:cNvSpPr>
      </xdr:nvSpPr>
      <xdr:spPr bwMode="auto">
        <a:xfrm>
          <a:off x="5629275" y="48577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3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84996" name="Line 112">
          <a:extLst>
            <a:ext uri="{FF2B5EF4-FFF2-40B4-BE49-F238E27FC236}">
              <a16:creationId xmlns:a16="http://schemas.microsoft.com/office/drawing/2014/main" id="{00000000-0008-0000-0800-0000044C0100}"/>
            </a:ext>
          </a:extLst>
        </xdr:cNvPr>
        <xdr:cNvSpPr>
          <a:spLocks noChangeShapeType="1"/>
        </xdr:cNvSpPr>
      </xdr:nvSpPr>
      <xdr:spPr bwMode="auto">
        <a:xfrm>
          <a:off x="5953125" y="485775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9</xdr:row>
      <xdr:rowOff>9525</xdr:rowOff>
    </xdr:from>
    <xdr:to>
      <xdr:col>16</xdr:col>
      <xdr:colOff>142875</xdr:colOff>
      <xdr:row>9</xdr:row>
      <xdr:rowOff>133350</xdr:rowOff>
    </xdr:to>
    <xdr:sp macro="" textlink="">
      <xdr:nvSpPr>
        <xdr:cNvPr id="84997" name="Oval 113">
          <a:extLst>
            <a:ext uri="{FF2B5EF4-FFF2-40B4-BE49-F238E27FC236}">
              <a16:creationId xmlns:a16="http://schemas.microsoft.com/office/drawing/2014/main" id="{00000000-0008-0000-0800-0000054C0100}"/>
            </a:ext>
          </a:extLst>
        </xdr:cNvPr>
        <xdr:cNvSpPr>
          <a:spLocks noChangeArrowheads="1"/>
        </xdr:cNvSpPr>
      </xdr:nvSpPr>
      <xdr:spPr bwMode="auto">
        <a:xfrm>
          <a:off x="3343275" y="1504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12</xdr:row>
      <xdr:rowOff>104775</xdr:rowOff>
    </xdr:from>
    <xdr:to>
      <xdr:col>16</xdr:col>
      <xdr:colOff>142875</xdr:colOff>
      <xdr:row>13</xdr:row>
      <xdr:rowOff>0</xdr:rowOff>
    </xdr:to>
    <xdr:sp macro="" textlink="">
      <xdr:nvSpPr>
        <xdr:cNvPr id="84998" name="Oval 114">
          <a:extLst>
            <a:ext uri="{FF2B5EF4-FFF2-40B4-BE49-F238E27FC236}">
              <a16:creationId xmlns:a16="http://schemas.microsoft.com/office/drawing/2014/main" id="{00000000-0008-0000-0800-0000064C0100}"/>
            </a:ext>
          </a:extLst>
        </xdr:cNvPr>
        <xdr:cNvSpPr>
          <a:spLocks noChangeArrowheads="1"/>
        </xdr:cNvSpPr>
      </xdr:nvSpPr>
      <xdr:spPr bwMode="auto">
        <a:xfrm>
          <a:off x="3343275" y="22002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9</xdr:row>
      <xdr:rowOff>9525</xdr:rowOff>
    </xdr:from>
    <xdr:to>
      <xdr:col>17</xdr:col>
      <xdr:colOff>114300</xdr:colOff>
      <xdr:row>9</xdr:row>
      <xdr:rowOff>133350</xdr:rowOff>
    </xdr:to>
    <xdr:sp macro="" textlink="">
      <xdr:nvSpPr>
        <xdr:cNvPr id="84999" name="Oval 115">
          <a:extLst>
            <a:ext uri="{FF2B5EF4-FFF2-40B4-BE49-F238E27FC236}">
              <a16:creationId xmlns:a16="http://schemas.microsoft.com/office/drawing/2014/main" id="{00000000-0008-0000-0800-0000074C0100}"/>
            </a:ext>
          </a:extLst>
        </xdr:cNvPr>
        <xdr:cNvSpPr>
          <a:spLocks noChangeArrowheads="1"/>
        </xdr:cNvSpPr>
      </xdr:nvSpPr>
      <xdr:spPr bwMode="auto">
        <a:xfrm>
          <a:off x="3476625" y="1504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9</xdr:row>
      <xdr:rowOff>9525</xdr:rowOff>
    </xdr:from>
    <xdr:to>
      <xdr:col>18</xdr:col>
      <xdr:colOff>85725</xdr:colOff>
      <xdr:row>9</xdr:row>
      <xdr:rowOff>133350</xdr:rowOff>
    </xdr:to>
    <xdr:sp macro="" textlink="">
      <xdr:nvSpPr>
        <xdr:cNvPr id="85000" name="Oval 116">
          <a:extLst>
            <a:ext uri="{FF2B5EF4-FFF2-40B4-BE49-F238E27FC236}">
              <a16:creationId xmlns:a16="http://schemas.microsoft.com/office/drawing/2014/main" id="{00000000-0008-0000-0800-0000084C0100}"/>
            </a:ext>
          </a:extLst>
        </xdr:cNvPr>
        <xdr:cNvSpPr>
          <a:spLocks noChangeArrowheads="1"/>
        </xdr:cNvSpPr>
      </xdr:nvSpPr>
      <xdr:spPr bwMode="auto">
        <a:xfrm>
          <a:off x="3609975" y="1504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9</xdr:row>
      <xdr:rowOff>133350</xdr:rowOff>
    </xdr:from>
    <xdr:to>
      <xdr:col>16</xdr:col>
      <xdr:colOff>142875</xdr:colOff>
      <xdr:row>10</xdr:row>
      <xdr:rowOff>28575</xdr:rowOff>
    </xdr:to>
    <xdr:sp macro="" textlink="">
      <xdr:nvSpPr>
        <xdr:cNvPr id="85001" name="Oval 117">
          <a:extLst>
            <a:ext uri="{FF2B5EF4-FFF2-40B4-BE49-F238E27FC236}">
              <a16:creationId xmlns:a16="http://schemas.microsoft.com/office/drawing/2014/main" id="{00000000-0008-0000-0800-0000094C0100}"/>
            </a:ext>
          </a:extLst>
        </xdr:cNvPr>
        <xdr:cNvSpPr>
          <a:spLocks noChangeArrowheads="1"/>
        </xdr:cNvSpPr>
      </xdr:nvSpPr>
      <xdr:spPr bwMode="auto">
        <a:xfrm>
          <a:off x="3343275" y="16287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10</xdr:row>
      <xdr:rowOff>28575</xdr:rowOff>
    </xdr:from>
    <xdr:to>
      <xdr:col>16</xdr:col>
      <xdr:colOff>142875</xdr:colOff>
      <xdr:row>10</xdr:row>
      <xdr:rowOff>152400</xdr:rowOff>
    </xdr:to>
    <xdr:sp macro="" textlink="">
      <xdr:nvSpPr>
        <xdr:cNvPr id="85002" name="Oval 118">
          <a:extLst>
            <a:ext uri="{FF2B5EF4-FFF2-40B4-BE49-F238E27FC236}">
              <a16:creationId xmlns:a16="http://schemas.microsoft.com/office/drawing/2014/main" id="{00000000-0008-0000-0800-00000A4C0100}"/>
            </a:ext>
          </a:extLst>
        </xdr:cNvPr>
        <xdr:cNvSpPr>
          <a:spLocks noChangeArrowheads="1"/>
        </xdr:cNvSpPr>
      </xdr:nvSpPr>
      <xdr:spPr bwMode="auto">
        <a:xfrm>
          <a:off x="3343275" y="172402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11</xdr:row>
      <xdr:rowOff>47625</xdr:rowOff>
    </xdr:from>
    <xdr:to>
      <xdr:col>16</xdr:col>
      <xdr:colOff>142875</xdr:colOff>
      <xdr:row>11</xdr:row>
      <xdr:rowOff>171450</xdr:rowOff>
    </xdr:to>
    <xdr:sp macro="" textlink="">
      <xdr:nvSpPr>
        <xdr:cNvPr id="85003" name="Oval 119">
          <a:extLst>
            <a:ext uri="{FF2B5EF4-FFF2-40B4-BE49-F238E27FC236}">
              <a16:creationId xmlns:a16="http://schemas.microsoft.com/office/drawing/2014/main" id="{00000000-0008-0000-0800-00000B4C0100}"/>
            </a:ext>
          </a:extLst>
        </xdr:cNvPr>
        <xdr:cNvSpPr>
          <a:spLocks noChangeArrowheads="1"/>
        </xdr:cNvSpPr>
      </xdr:nvSpPr>
      <xdr:spPr bwMode="auto">
        <a:xfrm>
          <a:off x="3343275" y="19431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10</xdr:row>
      <xdr:rowOff>152400</xdr:rowOff>
    </xdr:from>
    <xdr:to>
      <xdr:col>16</xdr:col>
      <xdr:colOff>142875</xdr:colOff>
      <xdr:row>11</xdr:row>
      <xdr:rowOff>47625</xdr:rowOff>
    </xdr:to>
    <xdr:sp macro="" textlink="">
      <xdr:nvSpPr>
        <xdr:cNvPr id="85004" name="Oval 120">
          <a:extLst>
            <a:ext uri="{FF2B5EF4-FFF2-40B4-BE49-F238E27FC236}">
              <a16:creationId xmlns:a16="http://schemas.microsoft.com/office/drawing/2014/main" id="{00000000-0008-0000-0800-00000C4C0100}"/>
            </a:ext>
          </a:extLst>
        </xdr:cNvPr>
        <xdr:cNvSpPr>
          <a:spLocks noChangeArrowheads="1"/>
        </xdr:cNvSpPr>
      </xdr:nvSpPr>
      <xdr:spPr bwMode="auto">
        <a:xfrm>
          <a:off x="3343275" y="184785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9</xdr:row>
      <xdr:rowOff>142875</xdr:rowOff>
    </xdr:from>
    <xdr:to>
      <xdr:col>17</xdr:col>
      <xdr:colOff>114300</xdr:colOff>
      <xdr:row>10</xdr:row>
      <xdr:rowOff>38100</xdr:rowOff>
    </xdr:to>
    <xdr:sp macro="" textlink="">
      <xdr:nvSpPr>
        <xdr:cNvPr id="85005" name="Oval 121">
          <a:extLst>
            <a:ext uri="{FF2B5EF4-FFF2-40B4-BE49-F238E27FC236}">
              <a16:creationId xmlns:a16="http://schemas.microsoft.com/office/drawing/2014/main" id="{00000000-0008-0000-0800-00000D4C0100}"/>
            </a:ext>
          </a:extLst>
        </xdr:cNvPr>
        <xdr:cNvSpPr>
          <a:spLocks noChangeArrowheads="1"/>
        </xdr:cNvSpPr>
      </xdr:nvSpPr>
      <xdr:spPr bwMode="auto">
        <a:xfrm>
          <a:off x="3476625" y="163830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133350</xdr:colOff>
      <xdr:row>11</xdr:row>
      <xdr:rowOff>76200</xdr:rowOff>
    </xdr:from>
    <xdr:to>
      <xdr:col>17</xdr:col>
      <xdr:colOff>104775</xdr:colOff>
      <xdr:row>11</xdr:row>
      <xdr:rowOff>200025</xdr:rowOff>
    </xdr:to>
    <xdr:sp macro="" textlink="">
      <xdr:nvSpPr>
        <xdr:cNvPr id="85006" name="Oval 122">
          <a:extLst>
            <a:ext uri="{FF2B5EF4-FFF2-40B4-BE49-F238E27FC236}">
              <a16:creationId xmlns:a16="http://schemas.microsoft.com/office/drawing/2014/main" id="{00000000-0008-0000-0800-00000E4C0100}"/>
            </a:ext>
          </a:extLst>
        </xdr:cNvPr>
        <xdr:cNvSpPr>
          <a:spLocks noChangeArrowheads="1"/>
        </xdr:cNvSpPr>
      </xdr:nvSpPr>
      <xdr:spPr bwMode="auto">
        <a:xfrm>
          <a:off x="3467100" y="19716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11</xdr:row>
      <xdr:rowOff>190500</xdr:rowOff>
    </xdr:from>
    <xdr:to>
      <xdr:col>16</xdr:col>
      <xdr:colOff>142875</xdr:colOff>
      <xdr:row>12</xdr:row>
      <xdr:rowOff>85725</xdr:rowOff>
    </xdr:to>
    <xdr:sp macro="" textlink="">
      <xdr:nvSpPr>
        <xdr:cNvPr id="85007" name="Oval 123">
          <a:extLst>
            <a:ext uri="{FF2B5EF4-FFF2-40B4-BE49-F238E27FC236}">
              <a16:creationId xmlns:a16="http://schemas.microsoft.com/office/drawing/2014/main" id="{00000000-0008-0000-0800-00000F4C0100}"/>
            </a:ext>
          </a:extLst>
        </xdr:cNvPr>
        <xdr:cNvSpPr>
          <a:spLocks noChangeArrowheads="1"/>
        </xdr:cNvSpPr>
      </xdr:nvSpPr>
      <xdr:spPr bwMode="auto">
        <a:xfrm>
          <a:off x="3343275" y="20859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12</xdr:row>
      <xdr:rowOff>104775</xdr:rowOff>
    </xdr:from>
    <xdr:to>
      <xdr:col>17</xdr:col>
      <xdr:colOff>114300</xdr:colOff>
      <xdr:row>13</xdr:row>
      <xdr:rowOff>0</xdr:rowOff>
    </xdr:to>
    <xdr:sp macro="" textlink="">
      <xdr:nvSpPr>
        <xdr:cNvPr id="85008" name="Oval 124">
          <a:extLst>
            <a:ext uri="{FF2B5EF4-FFF2-40B4-BE49-F238E27FC236}">
              <a16:creationId xmlns:a16="http://schemas.microsoft.com/office/drawing/2014/main" id="{00000000-0008-0000-0800-0000104C0100}"/>
            </a:ext>
          </a:extLst>
        </xdr:cNvPr>
        <xdr:cNvSpPr>
          <a:spLocks noChangeArrowheads="1"/>
        </xdr:cNvSpPr>
      </xdr:nvSpPr>
      <xdr:spPr bwMode="auto">
        <a:xfrm>
          <a:off x="3476625" y="22002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133350</xdr:colOff>
      <xdr:row>11</xdr:row>
      <xdr:rowOff>209550</xdr:rowOff>
    </xdr:from>
    <xdr:to>
      <xdr:col>17</xdr:col>
      <xdr:colOff>104775</xdr:colOff>
      <xdr:row>12</xdr:row>
      <xdr:rowOff>104775</xdr:rowOff>
    </xdr:to>
    <xdr:sp macro="" textlink="">
      <xdr:nvSpPr>
        <xdr:cNvPr id="85009" name="Oval 125">
          <a:extLst>
            <a:ext uri="{FF2B5EF4-FFF2-40B4-BE49-F238E27FC236}">
              <a16:creationId xmlns:a16="http://schemas.microsoft.com/office/drawing/2014/main" id="{00000000-0008-0000-0800-0000114C0100}"/>
            </a:ext>
          </a:extLst>
        </xdr:cNvPr>
        <xdr:cNvSpPr>
          <a:spLocks noChangeArrowheads="1"/>
        </xdr:cNvSpPr>
      </xdr:nvSpPr>
      <xdr:spPr bwMode="auto">
        <a:xfrm>
          <a:off x="3467100" y="209550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10</xdr:row>
      <xdr:rowOff>47625</xdr:rowOff>
    </xdr:from>
    <xdr:to>
      <xdr:col>17</xdr:col>
      <xdr:colOff>114300</xdr:colOff>
      <xdr:row>10</xdr:row>
      <xdr:rowOff>171450</xdr:rowOff>
    </xdr:to>
    <xdr:sp macro="" textlink="">
      <xdr:nvSpPr>
        <xdr:cNvPr id="85010" name="Oval 126">
          <a:extLst>
            <a:ext uri="{FF2B5EF4-FFF2-40B4-BE49-F238E27FC236}">
              <a16:creationId xmlns:a16="http://schemas.microsoft.com/office/drawing/2014/main" id="{00000000-0008-0000-0800-0000124C0100}"/>
            </a:ext>
          </a:extLst>
        </xdr:cNvPr>
        <xdr:cNvSpPr>
          <a:spLocks noChangeArrowheads="1"/>
        </xdr:cNvSpPr>
      </xdr:nvSpPr>
      <xdr:spPr bwMode="auto">
        <a:xfrm>
          <a:off x="3476625" y="17430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12</xdr:row>
      <xdr:rowOff>104775</xdr:rowOff>
    </xdr:from>
    <xdr:to>
      <xdr:col>18</xdr:col>
      <xdr:colOff>85725</xdr:colOff>
      <xdr:row>13</xdr:row>
      <xdr:rowOff>0</xdr:rowOff>
    </xdr:to>
    <xdr:sp macro="" textlink="">
      <xdr:nvSpPr>
        <xdr:cNvPr id="85011" name="Oval 127">
          <a:extLst>
            <a:ext uri="{FF2B5EF4-FFF2-40B4-BE49-F238E27FC236}">
              <a16:creationId xmlns:a16="http://schemas.microsoft.com/office/drawing/2014/main" id="{00000000-0008-0000-0800-0000134C0100}"/>
            </a:ext>
          </a:extLst>
        </xdr:cNvPr>
        <xdr:cNvSpPr>
          <a:spLocks noChangeArrowheads="1"/>
        </xdr:cNvSpPr>
      </xdr:nvSpPr>
      <xdr:spPr bwMode="auto">
        <a:xfrm>
          <a:off x="3609975" y="220027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10</xdr:row>
      <xdr:rowOff>180975</xdr:rowOff>
    </xdr:from>
    <xdr:to>
      <xdr:col>17</xdr:col>
      <xdr:colOff>114300</xdr:colOff>
      <xdr:row>11</xdr:row>
      <xdr:rowOff>76200</xdr:rowOff>
    </xdr:to>
    <xdr:sp macro="" textlink="">
      <xdr:nvSpPr>
        <xdr:cNvPr id="85012" name="Oval 128">
          <a:extLst>
            <a:ext uri="{FF2B5EF4-FFF2-40B4-BE49-F238E27FC236}">
              <a16:creationId xmlns:a16="http://schemas.microsoft.com/office/drawing/2014/main" id="{00000000-0008-0000-0800-0000144C0100}"/>
            </a:ext>
          </a:extLst>
        </xdr:cNvPr>
        <xdr:cNvSpPr>
          <a:spLocks noChangeArrowheads="1"/>
        </xdr:cNvSpPr>
      </xdr:nvSpPr>
      <xdr:spPr bwMode="auto">
        <a:xfrm>
          <a:off x="3476625" y="18764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11</xdr:row>
      <xdr:rowOff>76200</xdr:rowOff>
    </xdr:from>
    <xdr:to>
      <xdr:col>18</xdr:col>
      <xdr:colOff>85725</xdr:colOff>
      <xdr:row>11</xdr:row>
      <xdr:rowOff>200025</xdr:rowOff>
    </xdr:to>
    <xdr:sp macro="" textlink="">
      <xdr:nvSpPr>
        <xdr:cNvPr id="85013" name="Oval 129">
          <a:extLst>
            <a:ext uri="{FF2B5EF4-FFF2-40B4-BE49-F238E27FC236}">
              <a16:creationId xmlns:a16="http://schemas.microsoft.com/office/drawing/2014/main" id="{00000000-0008-0000-0800-0000154C0100}"/>
            </a:ext>
          </a:extLst>
        </xdr:cNvPr>
        <xdr:cNvSpPr>
          <a:spLocks noChangeArrowheads="1"/>
        </xdr:cNvSpPr>
      </xdr:nvSpPr>
      <xdr:spPr bwMode="auto">
        <a:xfrm>
          <a:off x="3609975" y="19716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10</xdr:row>
      <xdr:rowOff>171450</xdr:rowOff>
    </xdr:from>
    <xdr:to>
      <xdr:col>18</xdr:col>
      <xdr:colOff>85725</xdr:colOff>
      <xdr:row>11</xdr:row>
      <xdr:rowOff>66675</xdr:rowOff>
    </xdr:to>
    <xdr:sp macro="" textlink="">
      <xdr:nvSpPr>
        <xdr:cNvPr id="85014" name="Oval 130">
          <a:extLst>
            <a:ext uri="{FF2B5EF4-FFF2-40B4-BE49-F238E27FC236}">
              <a16:creationId xmlns:a16="http://schemas.microsoft.com/office/drawing/2014/main" id="{00000000-0008-0000-0800-0000164C0100}"/>
            </a:ext>
          </a:extLst>
        </xdr:cNvPr>
        <xdr:cNvSpPr>
          <a:spLocks noChangeArrowheads="1"/>
        </xdr:cNvSpPr>
      </xdr:nvSpPr>
      <xdr:spPr bwMode="auto">
        <a:xfrm>
          <a:off x="3609975" y="186690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104775</xdr:colOff>
      <xdr:row>10</xdr:row>
      <xdr:rowOff>47625</xdr:rowOff>
    </xdr:from>
    <xdr:to>
      <xdr:col>18</xdr:col>
      <xdr:colOff>76200</xdr:colOff>
      <xdr:row>10</xdr:row>
      <xdr:rowOff>171450</xdr:rowOff>
    </xdr:to>
    <xdr:sp macro="" textlink="">
      <xdr:nvSpPr>
        <xdr:cNvPr id="85015" name="Oval 131">
          <a:extLst>
            <a:ext uri="{FF2B5EF4-FFF2-40B4-BE49-F238E27FC236}">
              <a16:creationId xmlns:a16="http://schemas.microsoft.com/office/drawing/2014/main" id="{00000000-0008-0000-0800-0000174C0100}"/>
            </a:ext>
          </a:extLst>
        </xdr:cNvPr>
        <xdr:cNvSpPr>
          <a:spLocks noChangeArrowheads="1"/>
        </xdr:cNvSpPr>
      </xdr:nvSpPr>
      <xdr:spPr bwMode="auto">
        <a:xfrm>
          <a:off x="3600450" y="17430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9</xdr:row>
      <xdr:rowOff>142875</xdr:rowOff>
    </xdr:from>
    <xdr:to>
      <xdr:col>18</xdr:col>
      <xdr:colOff>85725</xdr:colOff>
      <xdr:row>10</xdr:row>
      <xdr:rowOff>38100</xdr:rowOff>
    </xdr:to>
    <xdr:sp macro="" textlink="">
      <xdr:nvSpPr>
        <xdr:cNvPr id="85016" name="Oval 132">
          <a:extLst>
            <a:ext uri="{FF2B5EF4-FFF2-40B4-BE49-F238E27FC236}">
              <a16:creationId xmlns:a16="http://schemas.microsoft.com/office/drawing/2014/main" id="{00000000-0008-0000-0800-0000184C0100}"/>
            </a:ext>
          </a:extLst>
        </xdr:cNvPr>
        <xdr:cNvSpPr>
          <a:spLocks noChangeArrowheads="1"/>
        </xdr:cNvSpPr>
      </xdr:nvSpPr>
      <xdr:spPr bwMode="auto">
        <a:xfrm>
          <a:off x="3609975" y="163830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11</xdr:row>
      <xdr:rowOff>209550</xdr:rowOff>
    </xdr:from>
    <xdr:to>
      <xdr:col>18</xdr:col>
      <xdr:colOff>85725</xdr:colOff>
      <xdr:row>12</xdr:row>
      <xdr:rowOff>104775</xdr:rowOff>
    </xdr:to>
    <xdr:sp macro="" textlink="">
      <xdr:nvSpPr>
        <xdr:cNvPr id="85017" name="Oval 133">
          <a:extLst>
            <a:ext uri="{FF2B5EF4-FFF2-40B4-BE49-F238E27FC236}">
              <a16:creationId xmlns:a16="http://schemas.microsoft.com/office/drawing/2014/main" id="{00000000-0008-0000-0800-0000194C0100}"/>
            </a:ext>
          </a:extLst>
        </xdr:cNvPr>
        <xdr:cNvSpPr>
          <a:spLocks noChangeArrowheads="1"/>
        </xdr:cNvSpPr>
      </xdr:nvSpPr>
      <xdr:spPr bwMode="auto">
        <a:xfrm>
          <a:off x="3609975" y="209550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625649</xdr:colOff>
      <xdr:row>9</xdr:row>
      <xdr:rowOff>151434</xdr:rowOff>
    </xdr:from>
    <xdr:to>
      <xdr:col>27</xdr:col>
      <xdr:colOff>100747</xdr:colOff>
      <xdr:row>10</xdr:row>
      <xdr:rowOff>47792</xdr:rowOff>
    </xdr:to>
    <xdr:sp macro="" textlink="">
      <xdr:nvSpPr>
        <xdr:cNvPr id="85018" name="Oval 134">
          <a:extLst>
            <a:ext uri="{FF2B5EF4-FFF2-40B4-BE49-F238E27FC236}">
              <a16:creationId xmlns:a16="http://schemas.microsoft.com/office/drawing/2014/main" id="{00000000-0008-0000-0800-00001A4C0100}"/>
            </a:ext>
          </a:extLst>
        </xdr:cNvPr>
        <xdr:cNvSpPr>
          <a:spLocks noChangeArrowheads="1"/>
        </xdr:cNvSpPr>
      </xdr:nvSpPr>
      <xdr:spPr bwMode="auto">
        <a:xfrm>
          <a:off x="7974553" y="1631472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625649</xdr:colOff>
      <xdr:row>10</xdr:row>
      <xdr:rowOff>47792</xdr:rowOff>
    </xdr:from>
    <xdr:to>
      <xdr:col>27</xdr:col>
      <xdr:colOff>100747</xdr:colOff>
      <xdr:row>10</xdr:row>
      <xdr:rowOff>170233</xdr:rowOff>
    </xdr:to>
    <xdr:sp macro="" textlink="">
      <xdr:nvSpPr>
        <xdr:cNvPr id="85019" name="Oval 135">
          <a:extLst>
            <a:ext uri="{FF2B5EF4-FFF2-40B4-BE49-F238E27FC236}">
              <a16:creationId xmlns:a16="http://schemas.microsoft.com/office/drawing/2014/main" id="{00000000-0008-0000-0800-00001B4C0100}"/>
            </a:ext>
          </a:extLst>
        </xdr:cNvPr>
        <xdr:cNvSpPr>
          <a:spLocks noChangeArrowheads="1"/>
        </xdr:cNvSpPr>
      </xdr:nvSpPr>
      <xdr:spPr bwMode="auto">
        <a:xfrm>
          <a:off x="7974553" y="1725657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625649</xdr:colOff>
      <xdr:row>12</xdr:row>
      <xdr:rowOff>113645</xdr:rowOff>
    </xdr:from>
    <xdr:to>
      <xdr:col>27</xdr:col>
      <xdr:colOff>100747</xdr:colOff>
      <xdr:row>13</xdr:row>
      <xdr:rowOff>10003</xdr:rowOff>
    </xdr:to>
    <xdr:sp macro="" textlink="">
      <xdr:nvSpPr>
        <xdr:cNvPr id="85020" name="Oval 136">
          <a:extLst>
            <a:ext uri="{FF2B5EF4-FFF2-40B4-BE49-F238E27FC236}">
              <a16:creationId xmlns:a16="http://schemas.microsoft.com/office/drawing/2014/main" id="{00000000-0008-0000-0800-00001C4C0100}"/>
            </a:ext>
          </a:extLst>
        </xdr:cNvPr>
        <xdr:cNvSpPr>
          <a:spLocks noChangeArrowheads="1"/>
        </xdr:cNvSpPr>
      </xdr:nvSpPr>
      <xdr:spPr bwMode="auto">
        <a:xfrm>
          <a:off x="7974553" y="2187164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625649</xdr:colOff>
      <xdr:row>12</xdr:row>
      <xdr:rowOff>10041</xdr:rowOff>
    </xdr:from>
    <xdr:to>
      <xdr:col>27</xdr:col>
      <xdr:colOff>100747</xdr:colOff>
      <xdr:row>12</xdr:row>
      <xdr:rowOff>104226</xdr:rowOff>
    </xdr:to>
    <xdr:sp macro="" textlink="">
      <xdr:nvSpPr>
        <xdr:cNvPr id="85021" name="Oval 137">
          <a:extLst>
            <a:ext uri="{FF2B5EF4-FFF2-40B4-BE49-F238E27FC236}">
              <a16:creationId xmlns:a16="http://schemas.microsoft.com/office/drawing/2014/main" id="{00000000-0008-0000-0800-00001D4C0100}"/>
            </a:ext>
          </a:extLst>
        </xdr:cNvPr>
        <xdr:cNvSpPr>
          <a:spLocks noChangeArrowheads="1"/>
        </xdr:cNvSpPr>
      </xdr:nvSpPr>
      <xdr:spPr bwMode="auto">
        <a:xfrm>
          <a:off x="7974553" y="2083560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625649</xdr:colOff>
      <xdr:row>10</xdr:row>
      <xdr:rowOff>170233</xdr:rowOff>
    </xdr:from>
    <xdr:to>
      <xdr:col>27</xdr:col>
      <xdr:colOff>100747</xdr:colOff>
      <xdr:row>11</xdr:row>
      <xdr:rowOff>66591</xdr:rowOff>
    </xdr:to>
    <xdr:sp macro="" textlink="">
      <xdr:nvSpPr>
        <xdr:cNvPr id="85022" name="Oval 138">
          <a:extLst>
            <a:ext uri="{FF2B5EF4-FFF2-40B4-BE49-F238E27FC236}">
              <a16:creationId xmlns:a16="http://schemas.microsoft.com/office/drawing/2014/main" id="{00000000-0008-0000-0800-00001E4C0100}"/>
            </a:ext>
          </a:extLst>
        </xdr:cNvPr>
        <xdr:cNvSpPr>
          <a:spLocks noChangeArrowheads="1"/>
        </xdr:cNvSpPr>
      </xdr:nvSpPr>
      <xdr:spPr bwMode="auto">
        <a:xfrm>
          <a:off x="7974553" y="1848098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625649</xdr:colOff>
      <xdr:row>11</xdr:row>
      <xdr:rowOff>66591</xdr:rowOff>
    </xdr:from>
    <xdr:to>
      <xdr:col>27</xdr:col>
      <xdr:colOff>100747</xdr:colOff>
      <xdr:row>11</xdr:row>
      <xdr:rowOff>189032</xdr:rowOff>
    </xdr:to>
    <xdr:sp macro="" textlink="">
      <xdr:nvSpPr>
        <xdr:cNvPr id="85023" name="Oval 139">
          <a:extLst>
            <a:ext uri="{FF2B5EF4-FFF2-40B4-BE49-F238E27FC236}">
              <a16:creationId xmlns:a16="http://schemas.microsoft.com/office/drawing/2014/main" id="{00000000-0008-0000-0800-00001F4C0100}"/>
            </a:ext>
          </a:extLst>
        </xdr:cNvPr>
        <xdr:cNvSpPr>
          <a:spLocks noChangeArrowheads="1"/>
        </xdr:cNvSpPr>
      </xdr:nvSpPr>
      <xdr:spPr bwMode="auto">
        <a:xfrm>
          <a:off x="7974553" y="1942283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481520</xdr:colOff>
      <xdr:row>9</xdr:row>
      <xdr:rowOff>19575</xdr:rowOff>
    </xdr:from>
    <xdr:to>
      <xdr:col>26</xdr:col>
      <xdr:colOff>616041</xdr:colOff>
      <xdr:row>9</xdr:row>
      <xdr:rowOff>142016</xdr:rowOff>
    </xdr:to>
    <xdr:sp macro="" textlink="">
      <xdr:nvSpPr>
        <xdr:cNvPr id="85024" name="Oval 140">
          <a:extLst>
            <a:ext uri="{FF2B5EF4-FFF2-40B4-BE49-F238E27FC236}">
              <a16:creationId xmlns:a16="http://schemas.microsoft.com/office/drawing/2014/main" id="{00000000-0008-0000-0800-0000204C0100}"/>
            </a:ext>
          </a:extLst>
        </xdr:cNvPr>
        <xdr:cNvSpPr>
          <a:spLocks noChangeArrowheads="1"/>
        </xdr:cNvSpPr>
      </xdr:nvSpPr>
      <xdr:spPr bwMode="auto">
        <a:xfrm>
          <a:off x="7830424" y="1499613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625649</xdr:colOff>
      <xdr:row>9</xdr:row>
      <xdr:rowOff>19575</xdr:rowOff>
    </xdr:from>
    <xdr:to>
      <xdr:col>27</xdr:col>
      <xdr:colOff>100747</xdr:colOff>
      <xdr:row>9</xdr:row>
      <xdr:rowOff>142016</xdr:rowOff>
    </xdr:to>
    <xdr:sp macro="" textlink="">
      <xdr:nvSpPr>
        <xdr:cNvPr id="85025" name="Oval 141">
          <a:extLst>
            <a:ext uri="{FF2B5EF4-FFF2-40B4-BE49-F238E27FC236}">
              <a16:creationId xmlns:a16="http://schemas.microsoft.com/office/drawing/2014/main" id="{00000000-0008-0000-0800-0000214C0100}"/>
            </a:ext>
          </a:extLst>
        </xdr:cNvPr>
        <xdr:cNvSpPr>
          <a:spLocks noChangeArrowheads="1"/>
        </xdr:cNvSpPr>
      </xdr:nvSpPr>
      <xdr:spPr bwMode="auto">
        <a:xfrm>
          <a:off x="7974553" y="1499613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337390</xdr:colOff>
      <xdr:row>9</xdr:row>
      <xdr:rowOff>19575</xdr:rowOff>
    </xdr:from>
    <xdr:to>
      <xdr:col>26</xdr:col>
      <xdr:colOff>471911</xdr:colOff>
      <xdr:row>9</xdr:row>
      <xdr:rowOff>142016</xdr:rowOff>
    </xdr:to>
    <xdr:sp macro="" textlink="">
      <xdr:nvSpPr>
        <xdr:cNvPr id="85026" name="Oval 142">
          <a:extLst>
            <a:ext uri="{FF2B5EF4-FFF2-40B4-BE49-F238E27FC236}">
              <a16:creationId xmlns:a16="http://schemas.microsoft.com/office/drawing/2014/main" id="{00000000-0008-0000-0800-0000224C0100}"/>
            </a:ext>
          </a:extLst>
        </xdr:cNvPr>
        <xdr:cNvSpPr>
          <a:spLocks noChangeArrowheads="1"/>
        </xdr:cNvSpPr>
      </xdr:nvSpPr>
      <xdr:spPr bwMode="auto">
        <a:xfrm>
          <a:off x="7686294" y="1499613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491128</xdr:colOff>
      <xdr:row>9</xdr:row>
      <xdr:rowOff>142016</xdr:rowOff>
    </xdr:from>
    <xdr:to>
      <xdr:col>26</xdr:col>
      <xdr:colOff>625649</xdr:colOff>
      <xdr:row>10</xdr:row>
      <xdr:rowOff>38374</xdr:rowOff>
    </xdr:to>
    <xdr:sp macro="" textlink="">
      <xdr:nvSpPr>
        <xdr:cNvPr id="85027" name="Oval 143">
          <a:extLst>
            <a:ext uri="{FF2B5EF4-FFF2-40B4-BE49-F238E27FC236}">
              <a16:creationId xmlns:a16="http://schemas.microsoft.com/office/drawing/2014/main" id="{00000000-0008-0000-0800-0000234C0100}"/>
            </a:ext>
          </a:extLst>
        </xdr:cNvPr>
        <xdr:cNvSpPr>
          <a:spLocks noChangeArrowheads="1"/>
        </xdr:cNvSpPr>
      </xdr:nvSpPr>
      <xdr:spPr bwMode="auto">
        <a:xfrm>
          <a:off x="7840032" y="1622054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346999</xdr:colOff>
      <xdr:row>9</xdr:row>
      <xdr:rowOff>142016</xdr:rowOff>
    </xdr:from>
    <xdr:to>
      <xdr:col>26</xdr:col>
      <xdr:colOff>481520</xdr:colOff>
      <xdr:row>10</xdr:row>
      <xdr:rowOff>38374</xdr:rowOff>
    </xdr:to>
    <xdr:sp macro="" textlink="">
      <xdr:nvSpPr>
        <xdr:cNvPr id="85028" name="Oval 144">
          <a:extLst>
            <a:ext uri="{FF2B5EF4-FFF2-40B4-BE49-F238E27FC236}">
              <a16:creationId xmlns:a16="http://schemas.microsoft.com/office/drawing/2014/main" id="{00000000-0008-0000-0800-0000244C0100}"/>
            </a:ext>
          </a:extLst>
        </xdr:cNvPr>
        <xdr:cNvSpPr>
          <a:spLocks noChangeArrowheads="1"/>
        </xdr:cNvSpPr>
      </xdr:nvSpPr>
      <xdr:spPr bwMode="auto">
        <a:xfrm>
          <a:off x="7695903" y="1622054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481520</xdr:colOff>
      <xdr:row>10</xdr:row>
      <xdr:rowOff>47792</xdr:rowOff>
    </xdr:from>
    <xdr:to>
      <xdr:col>26</xdr:col>
      <xdr:colOff>616041</xdr:colOff>
      <xdr:row>10</xdr:row>
      <xdr:rowOff>170233</xdr:rowOff>
    </xdr:to>
    <xdr:sp macro="" textlink="">
      <xdr:nvSpPr>
        <xdr:cNvPr id="85029" name="Oval 145">
          <a:extLst>
            <a:ext uri="{FF2B5EF4-FFF2-40B4-BE49-F238E27FC236}">
              <a16:creationId xmlns:a16="http://schemas.microsoft.com/office/drawing/2014/main" id="{00000000-0008-0000-0800-0000254C0100}"/>
            </a:ext>
          </a:extLst>
        </xdr:cNvPr>
        <xdr:cNvSpPr>
          <a:spLocks noChangeArrowheads="1"/>
        </xdr:cNvSpPr>
      </xdr:nvSpPr>
      <xdr:spPr bwMode="auto">
        <a:xfrm>
          <a:off x="7830424" y="1725657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346999</xdr:colOff>
      <xdr:row>10</xdr:row>
      <xdr:rowOff>179651</xdr:rowOff>
    </xdr:from>
    <xdr:to>
      <xdr:col>26</xdr:col>
      <xdr:colOff>481520</xdr:colOff>
      <xdr:row>11</xdr:row>
      <xdr:rowOff>76009</xdr:rowOff>
    </xdr:to>
    <xdr:sp macro="" textlink="">
      <xdr:nvSpPr>
        <xdr:cNvPr id="85030" name="Oval 146">
          <a:extLst>
            <a:ext uri="{FF2B5EF4-FFF2-40B4-BE49-F238E27FC236}">
              <a16:creationId xmlns:a16="http://schemas.microsoft.com/office/drawing/2014/main" id="{00000000-0008-0000-0800-0000264C0100}"/>
            </a:ext>
          </a:extLst>
        </xdr:cNvPr>
        <xdr:cNvSpPr>
          <a:spLocks noChangeArrowheads="1"/>
        </xdr:cNvSpPr>
      </xdr:nvSpPr>
      <xdr:spPr bwMode="auto">
        <a:xfrm>
          <a:off x="7695903" y="1857516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500737</xdr:colOff>
      <xdr:row>12</xdr:row>
      <xdr:rowOff>104226</xdr:rowOff>
    </xdr:from>
    <xdr:to>
      <xdr:col>26</xdr:col>
      <xdr:colOff>635258</xdr:colOff>
      <xdr:row>13</xdr:row>
      <xdr:rowOff>10003</xdr:rowOff>
    </xdr:to>
    <xdr:sp macro="" textlink="">
      <xdr:nvSpPr>
        <xdr:cNvPr id="85031" name="Oval 147">
          <a:extLst>
            <a:ext uri="{FF2B5EF4-FFF2-40B4-BE49-F238E27FC236}">
              <a16:creationId xmlns:a16="http://schemas.microsoft.com/office/drawing/2014/main" id="{00000000-0008-0000-0800-0000274C0100}"/>
            </a:ext>
          </a:extLst>
        </xdr:cNvPr>
        <xdr:cNvSpPr>
          <a:spLocks noChangeArrowheads="1"/>
        </xdr:cNvSpPr>
      </xdr:nvSpPr>
      <xdr:spPr bwMode="auto">
        <a:xfrm>
          <a:off x="7849641" y="2177745"/>
          <a:ext cx="134521" cy="1036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500737</xdr:colOff>
      <xdr:row>11</xdr:row>
      <xdr:rowOff>66591</xdr:rowOff>
    </xdr:from>
    <xdr:to>
      <xdr:col>26</xdr:col>
      <xdr:colOff>635258</xdr:colOff>
      <xdr:row>11</xdr:row>
      <xdr:rowOff>189032</xdr:rowOff>
    </xdr:to>
    <xdr:sp macro="" textlink="">
      <xdr:nvSpPr>
        <xdr:cNvPr id="85032" name="Oval 148">
          <a:extLst>
            <a:ext uri="{FF2B5EF4-FFF2-40B4-BE49-F238E27FC236}">
              <a16:creationId xmlns:a16="http://schemas.microsoft.com/office/drawing/2014/main" id="{00000000-0008-0000-0800-0000284C0100}"/>
            </a:ext>
          </a:extLst>
        </xdr:cNvPr>
        <xdr:cNvSpPr>
          <a:spLocks noChangeArrowheads="1"/>
        </xdr:cNvSpPr>
      </xdr:nvSpPr>
      <xdr:spPr bwMode="auto">
        <a:xfrm>
          <a:off x="7849641" y="1942283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500737</xdr:colOff>
      <xdr:row>12</xdr:row>
      <xdr:rowOff>623</xdr:rowOff>
    </xdr:from>
    <xdr:to>
      <xdr:col>26</xdr:col>
      <xdr:colOff>635258</xdr:colOff>
      <xdr:row>12</xdr:row>
      <xdr:rowOff>94808</xdr:rowOff>
    </xdr:to>
    <xdr:sp macro="" textlink="">
      <xdr:nvSpPr>
        <xdr:cNvPr id="85033" name="Oval 149">
          <a:extLst>
            <a:ext uri="{FF2B5EF4-FFF2-40B4-BE49-F238E27FC236}">
              <a16:creationId xmlns:a16="http://schemas.microsoft.com/office/drawing/2014/main" id="{00000000-0008-0000-0800-0000294C0100}"/>
            </a:ext>
          </a:extLst>
        </xdr:cNvPr>
        <xdr:cNvSpPr>
          <a:spLocks noChangeArrowheads="1"/>
        </xdr:cNvSpPr>
      </xdr:nvSpPr>
      <xdr:spPr bwMode="auto">
        <a:xfrm>
          <a:off x="7849641" y="2074142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491128</xdr:colOff>
      <xdr:row>10</xdr:row>
      <xdr:rowOff>170233</xdr:rowOff>
    </xdr:from>
    <xdr:to>
      <xdr:col>26</xdr:col>
      <xdr:colOff>625649</xdr:colOff>
      <xdr:row>11</xdr:row>
      <xdr:rowOff>66591</xdr:rowOff>
    </xdr:to>
    <xdr:sp macro="" textlink="">
      <xdr:nvSpPr>
        <xdr:cNvPr id="85034" name="Oval 150">
          <a:extLst>
            <a:ext uri="{FF2B5EF4-FFF2-40B4-BE49-F238E27FC236}">
              <a16:creationId xmlns:a16="http://schemas.microsoft.com/office/drawing/2014/main" id="{00000000-0008-0000-0800-00002A4C0100}"/>
            </a:ext>
          </a:extLst>
        </xdr:cNvPr>
        <xdr:cNvSpPr>
          <a:spLocks noChangeArrowheads="1"/>
        </xdr:cNvSpPr>
      </xdr:nvSpPr>
      <xdr:spPr bwMode="auto">
        <a:xfrm>
          <a:off x="7840032" y="1848098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346999</xdr:colOff>
      <xdr:row>10</xdr:row>
      <xdr:rowOff>47792</xdr:rowOff>
    </xdr:from>
    <xdr:to>
      <xdr:col>26</xdr:col>
      <xdr:colOff>481520</xdr:colOff>
      <xdr:row>10</xdr:row>
      <xdr:rowOff>170233</xdr:rowOff>
    </xdr:to>
    <xdr:sp macro="" textlink="">
      <xdr:nvSpPr>
        <xdr:cNvPr id="85035" name="Oval 151">
          <a:extLst>
            <a:ext uri="{FF2B5EF4-FFF2-40B4-BE49-F238E27FC236}">
              <a16:creationId xmlns:a16="http://schemas.microsoft.com/office/drawing/2014/main" id="{00000000-0008-0000-0800-00002B4C0100}"/>
            </a:ext>
          </a:extLst>
        </xdr:cNvPr>
        <xdr:cNvSpPr>
          <a:spLocks noChangeArrowheads="1"/>
        </xdr:cNvSpPr>
      </xdr:nvSpPr>
      <xdr:spPr bwMode="auto">
        <a:xfrm>
          <a:off x="7695903" y="1725657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356607</xdr:colOff>
      <xdr:row>11</xdr:row>
      <xdr:rowOff>76009</xdr:rowOff>
    </xdr:from>
    <xdr:to>
      <xdr:col>26</xdr:col>
      <xdr:colOff>491128</xdr:colOff>
      <xdr:row>12</xdr:row>
      <xdr:rowOff>623</xdr:rowOff>
    </xdr:to>
    <xdr:sp macro="" textlink="">
      <xdr:nvSpPr>
        <xdr:cNvPr id="85036" name="Oval 152">
          <a:extLst>
            <a:ext uri="{FF2B5EF4-FFF2-40B4-BE49-F238E27FC236}">
              <a16:creationId xmlns:a16="http://schemas.microsoft.com/office/drawing/2014/main" id="{00000000-0008-0000-0800-00002C4C0100}"/>
            </a:ext>
          </a:extLst>
        </xdr:cNvPr>
        <xdr:cNvSpPr>
          <a:spLocks noChangeArrowheads="1"/>
        </xdr:cNvSpPr>
      </xdr:nvSpPr>
      <xdr:spPr bwMode="auto">
        <a:xfrm>
          <a:off x="7705511" y="1951701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366216</xdr:colOff>
      <xdr:row>12</xdr:row>
      <xdr:rowOff>623</xdr:rowOff>
    </xdr:from>
    <xdr:to>
      <xdr:col>26</xdr:col>
      <xdr:colOff>500737</xdr:colOff>
      <xdr:row>12</xdr:row>
      <xdr:rowOff>94808</xdr:rowOff>
    </xdr:to>
    <xdr:sp macro="" textlink="">
      <xdr:nvSpPr>
        <xdr:cNvPr id="85037" name="Oval 153">
          <a:extLst>
            <a:ext uri="{FF2B5EF4-FFF2-40B4-BE49-F238E27FC236}">
              <a16:creationId xmlns:a16="http://schemas.microsoft.com/office/drawing/2014/main" id="{00000000-0008-0000-0800-00002D4C0100}"/>
            </a:ext>
          </a:extLst>
        </xdr:cNvPr>
        <xdr:cNvSpPr>
          <a:spLocks noChangeArrowheads="1"/>
        </xdr:cNvSpPr>
      </xdr:nvSpPr>
      <xdr:spPr bwMode="auto">
        <a:xfrm>
          <a:off x="7715120" y="2074142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366216</xdr:colOff>
      <xdr:row>12</xdr:row>
      <xdr:rowOff>104226</xdr:rowOff>
    </xdr:from>
    <xdr:to>
      <xdr:col>26</xdr:col>
      <xdr:colOff>500737</xdr:colOff>
      <xdr:row>13</xdr:row>
      <xdr:rowOff>10003</xdr:rowOff>
    </xdr:to>
    <xdr:sp macro="" textlink="">
      <xdr:nvSpPr>
        <xdr:cNvPr id="85038" name="Oval 154">
          <a:extLst>
            <a:ext uri="{FF2B5EF4-FFF2-40B4-BE49-F238E27FC236}">
              <a16:creationId xmlns:a16="http://schemas.microsoft.com/office/drawing/2014/main" id="{00000000-0008-0000-0800-00002E4C0100}"/>
            </a:ext>
          </a:extLst>
        </xdr:cNvPr>
        <xdr:cNvSpPr>
          <a:spLocks noChangeArrowheads="1"/>
        </xdr:cNvSpPr>
      </xdr:nvSpPr>
      <xdr:spPr bwMode="auto">
        <a:xfrm>
          <a:off x="7715120" y="2177745"/>
          <a:ext cx="134521" cy="1036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619125</xdr:colOff>
      <xdr:row>11</xdr:row>
      <xdr:rowOff>0</xdr:rowOff>
    </xdr:from>
    <xdr:to>
      <xdr:col>20</xdr:col>
      <xdr:colOff>133350</xdr:colOff>
      <xdr:row>11</xdr:row>
      <xdr:rowOff>0</xdr:rowOff>
    </xdr:to>
    <xdr:sp macro="" textlink="">
      <xdr:nvSpPr>
        <xdr:cNvPr id="85039" name="Line 156">
          <a:extLst>
            <a:ext uri="{FF2B5EF4-FFF2-40B4-BE49-F238E27FC236}">
              <a16:creationId xmlns:a16="http://schemas.microsoft.com/office/drawing/2014/main" id="{00000000-0008-0000-0800-00002F4C0100}"/>
            </a:ext>
          </a:extLst>
        </xdr:cNvPr>
        <xdr:cNvSpPr>
          <a:spLocks noChangeShapeType="1"/>
        </xdr:cNvSpPr>
      </xdr:nvSpPr>
      <xdr:spPr bwMode="auto">
        <a:xfrm>
          <a:off x="4276725" y="189547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371475</xdr:colOff>
      <xdr:row>8</xdr:row>
      <xdr:rowOff>219075</xdr:rowOff>
    </xdr:from>
    <xdr:to>
      <xdr:col>18</xdr:col>
      <xdr:colOff>609600</xdr:colOff>
      <xdr:row>11</xdr:row>
      <xdr:rowOff>0</xdr:rowOff>
    </xdr:to>
    <xdr:sp macro="" textlink="">
      <xdr:nvSpPr>
        <xdr:cNvPr id="85040" name="Line 157">
          <a:extLst>
            <a:ext uri="{FF2B5EF4-FFF2-40B4-BE49-F238E27FC236}">
              <a16:creationId xmlns:a16="http://schemas.microsoft.com/office/drawing/2014/main" id="{00000000-0008-0000-0800-0000304C0100}"/>
            </a:ext>
          </a:extLst>
        </xdr:cNvPr>
        <xdr:cNvSpPr>
          <a:spLocks noChangeShapeType="1"/>
        </xdr:cNvSpPr>
      </xdr:nvSpPr>
      <xdr:spPr bwMode="auto">
        <a:xfrm flipH="1" flipV="1">
          <a:off x="4029075" y="1495425"/>
          <a:ext cx="23812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609600</xdr:colOff>
      <xdr:row>16</xdr:row>
      <xdr:rowOff>219075</xdr:rowOff>
    </xdr:from>
    <xdr:to>
      <xdr:col>20</xdr:col>
      <xdr:colOff>571500</xdr:colOff>
      <xdr:row>16</xdr:row>
      <xdr:rowOff>219075</xdr:rowOff>
    </xdr:to>
    <xdr:sp macro="" textlink="">
      <xdr:nvSpPr>
        <xdr:cNvPr id="85041" name="Line 158">
          <a:extLst>
            <a:ext uri="{FF2B5EF4-FFF2-40B4-BE49-F238E27FC236}">
              <a16:creationId xmlns:a16="http://schemas.microsoft.com/office/drawing/2014/main" id="{00000000-0008-0000-0800-0000314C0100}"/>
            </a:ext>
          </a:extLst>
        </xdr:cNvPr>
        <xdr:cNvSpPr>
          <a:spLocks noChangeShapeType="1"/>
        </xdr:cNvSpPr>
      </xdr:nvSpPr>
      <xdr:spPr bwMode="auto">
        <a:xfrm>
          <a:off x="4267200" y="309562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400050</xdr:colOff>
      <xdr:row>15</xdr:row>
      <xdr:rowOff>0</xdr:rowOff>
    </xdr:from>
    <xdr:to>
      <xdr:col>18</xdr:col>
      <xdr:colOff>619125</xdr:colOff>
      <xdr:row>16</xdr:row>
      <xdr:rowOff>219075</xdr:rowOff>
    </xdr:to>
    <xdr:sp macro="" textlink="">
      <xdr:nvSpPr>
        <xdr:cNvPr id="85042" name="Line 159">
          <a:extLst>
            <a:ext uri="{FF2B5EF4-FFF2-40B4-BE49-F238E27FC236}">
              <a16:creationId xmlns:a16="http://schemas.microsoft.com/office/drawing/2014/main" id="{00000000-0008-0000-0800-0000324C0100}"/>
            </a:ext>
          </a:extLst>
        </xdr:cNvPr>
        <xdr:cNvSpPr>
          <a:spLocks noChangeShapeType="1"/>
        </xdr:cNvSpPr>
      </xdr:nvSpPr>
      <xdr:spPr bwMode="auto">
        <a:xfrm flipH="1" flipV="1">
          <a:off x="4057650" y="2695575"/>
          <a:ext cx="2190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15</xdr:row>
      <xdr:rowOff>9525</xdr:rowOff>
    </xdr:from>
    <xdr:to>
      <xdr:col>16</xdr:col>
      <xdr:colOff>142875</xdr:colOff>
      <xdr:row>15</xdr:row>
      <xdr:rowOff>133350</xdr:rowOff>
    </xdr:to>
    <xdr:sp macro="" textlink="">
      <xdr:nvSpPr>
        <xdr:cNvPr id="85043" name="Oval 160">
          <a:extLst>
            <a:ext uri="{FF2B5EF4-FFF2-40B4-BE49-F238E27FC236}">
              <a16:creationId xmlns:a16="http://schemas.microsoft.com/office/drawing/2014/main" id="{00000000-0008-0000-0800-0000334C0100}"/>
            </a:ext>
          </a:extLst>
        </xdr:cNvPr>
        <xdr:cNvSpPr>
          <a:spLocks noChangeArrowheads="1"/>
        </xdr:cNvSpPr>
      </xdr:nvSpPr>
      <xdr:spPr bwMode="auto">
        <a:xfrm>
          <a:off x="3343275" y="27051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15</xdr:row>
      <xdr:rowOff>9525</xdr:rowOff>
    </xdr:from>
    <xdr:to>
      <xdr:col>17</xdr:col>
      <xdr:colOff>114300</xdr:colOff>
      <xdr:row>15</xdr:row>
      <xdr:rowOff>133350</xdr:rowOff>
    </xdr:to>
    <xdr:sp macro="" textlink="">
      <xdr:nvSpPr>
        <xdr:cNvPr id="85044" name="Oval 161">
          <a:extLst>
            <a:ext uri="{FF2B5EF4-FFF2-40B4-BE49-F238E27FC236}">
              <a16:creationId xmlns:a16="http://schemas.microsoft.com/office/drawing/2014/main" id="{00000000-0008-0000-0800-0000344C0100}"/>
            </a:ext>
          </a:extLst>
        </xdr:cNvPr>
        <xdr:cNvSpPr>
          <a:spLocks noChangeArrowheads="1"/>
        </xdr:cNvSpPr>
      </xdr:nvSpPr>
      <xdr:spPr bwMode="auto">
        <a:xfrm>
          <a:off x="3476625" y="27051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15</xdr:row>
      <xdr:rowOff>133350</xdr:rowOff>
    </xdr:from>
    <xdr:to>
      <xdr:col>16</xdr:col>
      <xdr:colOff>142875</xdr:colOff>
      <xdr:row>16</xdr:row>
      <xdr:rowOff>28575</xdr:rowOff>
    </xdr:to>
    <xdr:sp macro="" textlink="">
      <xdr:nvSpPr>
        <xdr:cNvPr id="85045" name="Oval 162">
          <a:extLst>
            <a:ext uri="{FF2B5EF4-FFF2-40B4-BE49-F238E27FC236}">
              <a16:creationId xmlns:a16="http://schemas.microsoft.com/office/drawing/2014/main" id="{00000000-0008-0000-0800-0000354C0100}"/>
            </a:ext>
          </a:extLst>
        </xdr:cNvPr>
        <xdr:cNvSpPr>
          <a:spLocks noChangeArrowheads="1"/>
        </xdr:cNvSpPr>
      </xdr:nvSpPr>
      <xdr:spPr bwMode="auto">
        <a:xfrm>
          <a:off x="3343275" y="28289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19</xdr:row>
      <xdr:rowOff>28575</xdr:rowOff>
    </xdr:from>
    <xdr:to>
      <xdr:col>16</xdr:col>
      <xdr:colOff>142875</xdr:colOff>
      <xdr:row>19</xdr:row>
      <xdr:rowOff>171450</xdr:rowOff>
    </xdr:to>
    <xdr:sp macro="" textlink="">
      <xdr:nvSpPr>
        <xdr:cNvPr id="85046" name="Oval 163">
          <a:extLst>
            <a:ext uri="{FF2B5EF4-FFF2-40B4-BE49-F238E27FC236}">
              <a16:creationId xmlns:a16="http://schemas.microsoft.com/office/drawing/2014/main" id="{00000000-0008-0000-0800-0000364C0100}"/>
            </a:ext>
          </a:extLst>
        </xdr:cNvPr>
        <xdr:cNvSpPr>
          <a:spLocks noChangeArrowheads="1"/>
        </xdr:cNvSpPr>
      </xdr:nvSpPr>
      <xdr:spPr bwMode="auto">
        <a:xfrm>
          <a:off x="3343275" y="350520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15</xdr:row>
      <xdr:rowOff>9525</xdr:rowOff>
    </xdr:from>
    <xdr:to>
      <xdr:col>18</xdr:col>
      <xdr:colOff>85725</xdr:colOff>
      <xdr:row>15</xdr:row>
      <xdr:rowOff>133350</xdr:rowOff>
    </xdr:to>
    <xdr:sp macro="" textlink="">
      <xdr:nvSpPr>
        <xdr:cNvPr id="85047" name="Oval 164">
          <a:extLst>
            <a:ext uri="{FF2B5EF4-FFF2-40B4-BE49-F238E27FC236}">
              <a16:creationId xmlns:a16="http://schemas.microsoft.com/office/drawing/2014/main" id="{00000000-0008-0000-0800-0000374C0100}"/>
            </a:ext>
          </a:extLst>
        </xdr:cNvPr>
        <xdr:cNvSpPr>
          <a:spLocks noChangeArrowheads="1"/>
        </xdr:cNvSpPr>
      </xdr:nvSpPr>
      <xdr:spPr bwMode="auto">
        <a:xfrm>
          <a:off x="3609975" y="27051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16</xdr:row>
      <xdr:rowOff>38100</xdr:rowOff>
    </xdr:from>
    <xdr:to>
      <xdr:col>16</xdr:col>
      <xdr:colOff>142875</xdr:colOff>
      <xdr:row>16</xdr:row>
      <xdr:rowOff>161925</xdr:rowOff>
    </xdr:to>
    <xdr:sp macro="" textlink="">
      <xdr:nvSpPr>
        <xdr:cNvPr id="85048" name="Oval 165">
          <a:extLst>
            <a:ext uri="{FF2B5EF4-FFF2-40B4-BE49-F238E27FC236}">
              <a16:creationId xmlns:a16="http://schemas.microsoft.com/office/drawing/2014/main" id="{00000000-0008-0000-0800-0000384C0100}"/>
            </a:ext>
          </a:extLst>
        </xdr:cNvPr>
        <xdr:cNvSpPr>
          <a:spLocks noChangeArrowheads="1"/>
        </xdr:cNvSpPr>
      </xdr:nvSpPr>
      <xdr:spPr bwMode="auto">
        <a:xfrm>
          <a:off x="3343275" y="29337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17</xdr:row>
      <xdr:rowOff>66675</xdr:rowOff>
    </xdr:from>
    <xdr:to>
      <xdr:col>16</xdr:col>
      <xdr:colOff>142875</xdr:colOff>
      <xdr:row>17</xdr:row>
      <xdr:rowOff>190500</xdr:rowOff>
    </xdr:to>
    <xdr:sp macro="" textlink="">
      <xdr:nvSpPr>
        <xdr:cNvPr id="85049" name="Oval 166">
          <a:extLst>
            <a:ext uri="{FF2B5EF4-FFF2-40B4-BE49-F238E27FC236}">
              <a16:creationId xmlns:a16="http://schemas.microsoft.com/office/drawing/2014/main" id="{00000000-0008-0000-0800-0000394C0100}"/>
            </a:ext>
          </a:extLst>
        </xdr:cNvPr>
        <xdr:cNvSpPr>
          <a:spLocks noChangeArrowheads="1"/>
        </xdr:cNvSpPr>
      </xdr:nvSpPr>
      <xdr:spPr bwMode="auto">
        <a:xfrm>
          <a:off x="3343275" y="31623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16</xdr:row>
      <xdr:rowOff>171450</xdr:rowOff>
    </xdr:from>
    <xdr:to>
      <xdr:col>16</xdr:col>
      <xdr:colOff>142875</xdr:colOff>
      <xdr:row>17</xdr:row>
      <xdr:rowOff>66675</xdr:rowOff>
    </xdr:to>
    <xdr:sp macro="" textlink="">
      <xdr:nvSpPr>
        <xdr:cNvPr id="85052" name="Oval 169">
          <a:extLst>
            <a:ext uri="{FF2B5EF4-FFF2-40B4-BE49-F238E27FC236}">
              <a16:creationId xmlns:a16="http://schemas.microsoft.com/office/drawing/2014/main" id="{00000000-0008-0000-0800-00003C4C0100}"/>
            </a:ext>
          </a:extLst>
        </xdr:cNvPr>
        <xdr:cNvSpPr>
          <a:spLocks noChangeArrowheads="1"/>
        </xdr:cNvSpPr>
      </xdr:nvSpPr>
      <xdr:spPr bwMode="auto">
        <a:xfrm>
          <a:off x="3343275" y="306705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18</xdr:row>
      <xdr:rowOff>104775</xdr:rowOff>
    </xdr:from>
    <xdr:to>
      <xdr:col>16</xdr:col>
      <xdr:colOff>142875</xdr:colOff>
      <xdr:row>19</xdr:row>
      <xdr:rowOff>57150</xdr:rowOff>
    </xdr:to>
    <xdr:sp macro="" textlink="">
      <xdr:nvSpPr>
        <xdr:cNvPr id="85053" name="Oval 170">
          <a:extLst>
            <a:ext uri="{FF2B5EF4-FFF2-40B4-BE49-F238E27FC236}">
              <a16:creationId xmlns:a16="http://schemas.microsoft.com/office/drawing/2014/main" id="{00000000-0008-0000-0800-00003D4C0100}"/>
            </a:ext>
          </a:extLst>
        </xdr:cNvPr>
        <xdr:cNvSpPr>
          <a:spLocks noChangeArrowheads="1"/>
        </xdr:cNvSpPr>
      </xdr:nvSpPr>
      <xdr:spPr bwMode="auto">
        <a:xfrm>
          <a:off x="3343275" y="3409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17</xdr:row>
      <xdr:rowOff>200025</xdr:rowOff>
    </xdr:from>
    <xdr:to>
      <xdr:col>16</xdr:col>
      <xdr:colOff>142875</xdr:colOff>
      <xdr:row>18</xdr:row>
      <xdr:rowOff>95250</xdr:rowOff>
    </xdr:to>
    <xdr:sp macro="" textlink="">
      <xdr:nvSpPr>
        <xdr:cNvPr id="85054" name="Oval 171">
          <a:extLst>
            <a:ext uri="{FF2B5EF4-FFF2-40B4-BE49-F238E27FC236}">
              <a16:creationId xmlns:a16="http://schemas.microsoft.com/office/drawing/2014/main" id="{00000000-0008-0000-0800-00003E4C0100}"/>
            </a:ext>
          </a:extLst>
        </xdr:cNvPr>
        <xdr:cNvSpPr>
          <a:spLocks noChangeArrowheads="1"/>
        </xdr:cNvSpPr>
      </xdr:nvSpPr>
      <xdr:spPr bwMode="auto">
        <a:xfrm>
          <a:off x="3343275" y="329565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16</xdr:row>
      <xdr:rowOff>171450</xdr:rowOff>
    </xdr:from>
    <xdr:to>
      <xdr:col>17</xdr:col>
      <xdr:colOff>114300</xdr:colOff>
      <xdr:row>17</xdr:row>
      <xdr:rowOff>66675</xdr:rowOff>
    </xdr:to>
    <xdr:sp macro="" textlink="">
      <xdr:nvSpPr>
        <xdr:cNvPr id="85055" name="Oval 172">
          <a:extLst>
            <a:ext uri="{FF2B5EF4-FFF2-40B4-BE49-F238E27FC236}">
              <a16:creationId xmlns:a16="http://schemas.microsoft.com/office/drawing/2014/main" id="{00000000-0008-0000-0800-00003F4C0100}"/>
            </a:ext>
          </a:extLst>
        </xdr:cNvPr>
        <xdr:cNvSpPr>
          <a:spLocks noChangeArrowheads="1"/>
        </xdr:cNvSpPr>
      </xdr:nvSpPr>
      <xdr:spPr bwMode="auto">
        <a:xfrm>
          <a:off x="3476625" y="306705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15</xdr:row>
      <xdr:rowOff>133350</xdr:rowOff>
    </xdr:from>
    <xdr:to>
      <xdr:col>18</xdr:col>
      <xdr:colOff>85725</xdr:colOff>
      <xdr:row>16</xdr:row>
      <xdr:rowOff>28575</xdr:rowOff>
    </xdr:to>
    <xdr:sp macro="" textlink="">
      <xdr:nvSpPr>
        <xdr:cNvPr id="85056" name="Oval 173">
          <a:extLst>
            <a:ext uri="{FF2B5EF4-FFF2-40B4-BE49-F238E27FC236}">
              <a16:creationId xmlns:a16="http://schemas.microsoft.com/office/drawing/2014/main" id="{00000000-0008-0000-0800-0000404C0100}"/>
            </a:ext>
          </a:extLst>
        </xdr:cNvPr>
        <xdr:cNvSpPr>
          <a:spLocks noChangeArrowheads="1"/>
        </xdr:cNvSpPr>
      </xdr:nvSpPr>
      <xdr:spPr bwMode="auto">
        <a:xfrm>
          <a:off x="3609975" y="28289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17</xdr:row>
      <xdr:rowOff>66675</xdr:rowOff>
    </xdr:from>
    <xdr:to>
      <xdr:col>17</xdr:col>
      <xdr:colOff>114300</xdr:colOff>
      <xdr:row>17</xdr:row>
      <xdr:rowOff>190500</xdr:rowOff>
    </xdr:to>
    <xdr:sp macro="" textlink="">
      <xdr:nvSpPr>
        <xdr:cNvPr id="85057" name="Oval 174">
          <a:extLst>
            <a:ext uri="{FF2B5EF4-FFF2-40B4-BE49-F238E27FC236}">
              <a16:creationId xmlns:a16="http://schemas.microsoft.com/office/drawing/2014/main" id="{00000000-0008-0000-0800-0000414C0100}"/>
            </a:ext>
          </a:extLst>
        </xdr:cNvPr>
        <xdr:cNvSpPr>
          <a:spLocks noChangeArrowheads="1"/>
        </xdr:cNvSpPr>
      </xdr:nvSpPr>
      <xdr:spPr bwMode="auto">
        <a:xfrm>
          <a:off x="3476625" y="31623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19</xdr:row>
      <xdr:rowOff>38100</xdr:rowOff>
    </xdr:from>
    <xdr:to>
      <xdr:col>17</xdr:col>
      <xdr:colOff>114300</xdr:colOff>
      <xdr:row>19</xdr:row>
      <xdr:rowOff>180975</xdr:rowOff>
    </xdr:to>
    <xdr:sp macro="" textlink="">
      <xdr:nvSpPr>
        <xdr:cNvPr id="85059" name="Oval 176">
          <a:extLst>
            <a:ext uri="{FF2B5EF4-FFF2-40B4-BE49-F238E27FC236}">
              <a16:creationId xmlns:a16="http://schemas.microsoft.com/office/drawing/2014/main" id="{00000000-0008-0000-0800-0000434C0100}"/>
            </a:ext>
          </a:extLst>
        </xdr:cNvPr>
        <xdr:cNvSpPr>
          <a:spLocks noChangeArrowheads="1"/>
        </xdr:cNvSpPr>
      </xdr:nvSpPr>
      <xdr:spPr bwMode="auto">
        <a:xfrm>
          <a:off x="3476625" y="351472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15</xdr:row>
      <xdr:rowOff>133350</xdr:rowOff>
    </xdr:from>
    <xdr:to>
      <xdr:col>17</xdr:col>
      <xdr:colOff>114300</xdr:colOff>
      <xdr:row>16</xdr:row>
      <xdr:rowOff>28575</xdr:rowOff>
    </xdr:to>
    <xdr:sp macro="" textlink="">
      <xdr:nvSpPr>
        <xdr:cNvPr id="85060" name="Oval 177">
          <a:extLst>
            <a:ext uri="{FF2B5EF4-FFF2-40B4-BE49-F238E27FC236}">
              <a16:creationId xmlns:a16="http://schemas.microsoft.com/office/drawing/2014/main" id="{00000000-0008-0000-0800-0000444C0100}"/>
            </a:ext>
          </a:extLst>
        </xdr:cNvPr>
        <xdr:cNvSpPr>
          <a:spLocks noChangeArrowheads="1"/>
        </xdr:cNvSpPr>
      </xdr:nvSpPr>
      <xdr:spPr bwMode="auto">
        <a:xfrm>
          <a:off x="3476625" y="28289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152400</xdr:colOff>
      <xdr:row>16</xdr:row>
      <xdr:rowOff>38100</xdr:rowOff>
    </xdr:from>
    <xdr:to>
      <xdr:col>17</xdr:col>
      <xdr:colOff>123825</xdr:colOff>
      <xdr:row>16</xdr:row>
      <xdr:rowOff>161925</xdr:rowOff>
    </xdr:to>
    <xdr:sp macro="" textlink="">
      <xdr:nvSpPr>
        <xdr:cNvPr id="85061" name="Oval 178">
          <a:extLst>
            <a:ext uri="{FF2B5EF4-FFF2-40B4-BE49-F238E27FC236}">
              <a16:creationId xmlns:a16="http://schemas.microsoft.com/office/drawing/2014/main" id="{00000000-0008-0000-0800-0000454C0100}"/>
            </a:ext>
          </a:extLst>
        </xdr:cNvPr>
        <xdr:cNvSpPr>
          <a:spLocks noChangeArrowheads="1"/>
        </xdr:cNvSpPr>
      </xdr:nvSpPr>
      <xdr:spPr bwMode="auto">
        <a:xfrm>
          <a:off x="3486150" y="29337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17</xdr:row>
      <xdr:rowOff>200025</xdr:rowOff>
    </xdr:from>
    <xdr:to>
      <xdr:col>17</xdr:col>
      <xdr:colOff>114300</xdr:colOff>
      <xdr:row>18</xdr:row>
      <xdr:rowOff>95250</xdr:rowOff>
    </xdr:to>
    <xdr:sp macro="" textlink="">
      <xdr:nvSpPr>
        <xdr:cNvPr id="85062" name="Oval 179">
          <a:extLst>
            <a:ext uri="{FF2B5EF4-FFF2-40B4-BE49-F238E27FC236}">
              <a16:creationId xmlns:a16="http://schemas.microsoft.com/office/drawing/2014/main" id="{00000000-0008-0000-0800-0000464C0100}"/>
            </a:ext>
          </a:extLst>
        </xdr:cNvPr>
        <xdr:cNvSpPr>
          <a:spLocks noChangeArrowheads="1"/>
        </xdr:cNvSpPr>
      </xdr:nvSpPr>
      <xdr:spPr bwMode="auto">
        <a:xfrm>
          <a:off x="3476625" y="329565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133350</xdr:colOff>
      <xdr:row>18</xdr:row>
      <xdr:rowOff>104775</xdr:rowOff>
    </xdr:from>
    <xdr:to>
      <xdr:col>17</xdr:col>
      <xdr:colOff>104775</xdr:colOff>
      <xdr:row>19</xdr:row>
      <xdr:rowOff>57150</xdr:rowOff>
    </xdr:to>
    <xdr:sp macro="" textlink="">
      <xdr:nvSpPr>
        <xdr:cNvPr id="85063" name="Oval 180">
          <a:extLst>
            <a:ext uri="{FF2B5EF4-FFF2-40B4-BE49-F238E27FC236}">
              <a16:creationId xmlns:a16="http://schemas.microsoft.com/office/drawing/2014/main" id="{00000000-0008-0000-0800-0000474C0100}"/>
            </a:ext>
          </a:extLst>
        </xdr:cNvPr>
        <xdr:cNvSpPr>
          <a:spLocks noChangeArrowheads="1"/>
        </xdr:cNvSpPr>
      </xdr:nvSpPr>
      <xdr:spPr bwMode="auto">
        <a:xfrm>
          <a:off x="3467100" y="340995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16</xdr:row>
      <xdr:rowOff>171450</xdr:rowOff>
    </xdr:from>
    <xdr:to>
      <xdr:col>18</xdr:col>
      <xdr:colOff>85725</xdr:colOff>
      <xdr:row>17</xdr:row>
      <xdr:rowOff>66675</xdr:rowOff>
    </xdr:to>
    <xdr:sp macro="" textlink="">
      <xdr:nvSpPr>
        <xdr:cNvPr id="85067" name="Oval 184">
          <a:extLst>
            <a:ext uri="{FF2B5EF4-FFF2-40B4-BE49-F238E27FC236}">
              <a16:creationId xmlns:a16="http://schemas.microsoft.com/office/drawing/2014/main" id="{00000000-0008-0000-0800-00004B4C0100}"/>
            </a:ext>
          </a:extLst>
        </xdr:cNvPr>
        <xdr:cNvSpPr>
          <a:spLocks noChangeArrowheads="1"/>
        </xdr:cNvSpPr>
      </xdr:nvSpPr>
      <xdr:spPr bwMode="auto">
        <a:xfrm>
          <a:off x="3609975" y="3067050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19</xdr:row>
      <xdr:rowOff>38100</xdr:rowOff>
    </xdr:from>
    <xdr:to>
      <xdr:col>18</xdr:col>
      <xdr:colOff>85725</xdr:colOff>
      <xdr:row>19</xdr:row>
      <xdr:rowOff>180975</xdr:rowOff>
    </xdr:to>
    <xdr:sp macro="" textlink="">
      <xdr:nvSpPr>
        <xdr:cNvPr id="85068" name="Oval 185">
          <a:extLst>
            <a:ext uri="{FF2B5EF4-FFF2-40B4-BE49-F238E27FC236}">
              <a16:creationId xmlns:a16="http://schemas.microsoft.com/office/drawing/2014/main" id="{00000000-0008-0000-0800-00004C4C0100}"/>
            </a:ext>
          </a:extLst>
        </xdr:cNvPr>
        <xdr:cNvSpPr>
          <a:spLocks noChangeArrowheads="1"/>
        </xdr:cNvSpPr>
      </xdr:nvSpPr>
      <xdr:spPr bwMode="auto">
        <a:xfrm>
          <a:off x="3609975" y="351472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123825</xdr:colOff>
      <xdr:row>16</xdr:row>
      <xdr:rowOff>38100</xdr:rowOff>
    </xdr:from>
    <xdr:to>
      <xdr:col>18</xdr:col>
      <xdr:colOff>95250</xdr:colOff>
      <xdr:row>16</xdr:row>
      <xdr:rowOff>161925</xdr:rowOff>
    </xdr:to>
    <xdr:sp macro="" textlink="">
      <xdr:nvSpPr>
        <xdr:cNvPr id="85069" name="Oval 186">
          <a:extLst>
            <a:ext uri="{FF2B5EF4-FFF2-40B4-BE49-F238E27FC236}">
              <a16:creationId xmlns:a16="http://schemas.microsoft.com/office/drawing/2014/main" id="{00000000-0008-0000-0800-00004D4C0100}"/>
            </a:ext>
          </a:extLst>
        </xdr:cNvPr>
        <xdr:cNvSpPr>
          <a:spLocks noChangeArrowheads="1"/>
        </xdr:cNvSpPr>
      </xdr:nvSpPr>
      <xdr:spPr bwMode="auto">
        <a:xfrm>
          <a:off x="3619500" y="29337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104775</xdr:colOff>
      <xdr:row>18</xdr:row>
      <xdr:rowOff>104775</xdr:rowOff>
    </xdr:from>
    <xdr:to>
      <xdr:col>18</xdr:col>
      <xdr:colOff>95250</xdr:colOff>
      <xdr:row>19</xdr:row>
      <xdr:rowOff>95250</xdr:rowOff>
    </xdr:to>
    <xdr:sp macro="" textlink="">
      <xdr:nvSpPr>
        <xdr:cNvPr id="85070" name="Oval 187">
          <a:extLst>
            <a:ext uri="{FF2B5EF4-FFF2-40B4-BE49-F238E27FC236}">
              <a16:creationId xmlns:a16="http://schemas.microsoft.com/office/drawing/2014/main" id="{00000000-0008-0000-0800-00004E4C0100}"/>
            </a:ext>
          </a:extLst>
        </xdr:cNvPr>
        <xdr:cNvSpPr>
          <a:spLocks noChangeArrowheads="1"/>
        </xdr:cNvSpPr>
      </xdr:nvSpPr>
      <xdr:spPr bwMode="auto">
        <a:xfrm>
          <a:off x="3600450" y="3409950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123825</xdr:colOff>
      <xdr:row>17</xdr:row>
      <xdr:rowOff>66675</xdr:rowOff>
    </xdr:from>
    <xdr:to>
      <xdr:col>18</xdr:col>
      <xdr:colOff>95250</xdr:colOff>
      <xdr:row>17</xdr:row>
      <xdr:rowOff>190500</xdr:rowOff>
    </xdr:to>
    <xdr:sp macro="" textlink="">
      <xdr:nvSpPr>
        <xdr:cNvPr id="85071" name="Oval 188">
          <a:extLst>
            <a:ext uri="{FF2B5EF4-FFF2-40B4-BE49-F238E27FC236}">
              <a16:creationId xmlns:a16="http://schemas.microsoft.com/office/drawing/2014/main" id="{00000000-0008-0000-0800-00004F4C0100}"/>
            </a:ext>
          </a:extLst>
        </xdr:cNvPr>
        <xdr:cNvSpPr>
          <a:spLocks noChangeArrowheads="1"/>
        </xdr:cNvSpPr>
      </xdr:nvSpPr>
      <xdr:spPr bwMode="auto">
        <a:xfrm>
          <a:off x="3619500" y="31623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123825</xdr:colOff>
      <xdr:row>17</xdr:row>
      <xdr:rowOff>200025</xdr:rowOff>
    </xdr:from>
    <xdr:to>
      <xdr:col>18</xdr:col>
      <xdr:colOff>95250</xdr:colOff>
      <xdr:row>18</xdr:row>
      <xdr:rowOff>95250</xdr:rowOff>
    </xdr:to>
    <xdr:sp macro="" textlink="">
      <xdr:nvSpPr>
        <xdr:cNvPr id="85072" name="Oval 189">
          <a:extLst>
            <a:ext uri="{FF2B5EF4-FFF2-40B4-BE49-F238E27FC236}">
              <a16:creationId xmlns:a16="http://schemas.microsoft.com/office/drawing/2014/main" id="{00000000-0008-0000-0800-0000504C0100}"/>
            </a:ext>
          </a:extLst>
        </xdr:cNvPr>
        <xdr:cNvSpPr>
          <a:spLocks noChangeArrowheads="1"/>
        </xdr:cNvSpPr>
      </xdr:nvSpPr>
      <xdr:spPr bwMode="auto">
        <a:xfrm>
          <a:off x="3619500" y="3295650"/>
          <a:ext cx="1333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15</xdr:row>
      <xdr:rowOff>9525</xdr:rowOff>
    </xdr:from>
    <xdr:to>
      <xdr:col>27</xdr:col>
      <xdr:colOff>114300</xdr:colOff>
      <xdr:row>15</xdr:row>
      <xdr:rowOff>152400</xdr:rowOff>
    </xdr:to>
    <xdr:sp macro="" textlink="">
      <xdr:nvSpPr>
        <xdr:cNvPr id="85073" name="Oval 190">
          <a:extLst>
            <a:ext uri="{FF2B5EF4-FFF2-40B4-BE49-F238E27FC236}">
              <a16:creationId xmlns:a16="http://schemas.microsoft.com/office/drawing/2014/main" id="{00000000-0008-0000-0800-0000514C0100}"/>
            </a:ext>
          </a:extLst>
        </xdr:cNvPr>
        <xdr:cNvSpPr>
          <a:spLocks noChangeArrowheads="1"/>
        </xdr:cNvSpPr>
      </xdr:nvSpPr>
      <xdr:spPr bwMode="auto">
        <a:xfrm>
          <a:off x="7953375" y="270510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15</xdr:row>
      <xdr:rowOff>171450</xdr:rowOff>
    </xdr:from>
    <xdr:to>
      <xdr:col>26</xdr:col>
      <xdr:colOff>638175</xdr:colOff>
      <xdr:row>16</xdr:row>
      <xdr:rowOff>66675</xdr:rowOff>
    </xdr:to>
    <xdr:sp macro="" textlink="">
      <xdr:nvSpPr>
        <xdr:cNvPr id="85074" name="Oval 191">
          <a:extLst>
            <a:ext uri="{FF2B5EF4-FFF2-40B4-BE49-F238E27FC236}">
              <a16:creationId xmlns:a16="http://schemas.microsoft.com/office/drawing/2014/main" id="{00000000-0008-0000-0800-0000524C0100}"/>
            </a:ext>
          </a:extLst>
        </xdr:cNvPr>
        <xdr:cNvSpPr>
          <a:spLocks noChangeArrowheads="1"/>
        </xdr:cNvSpPr>
      </xdr:nvSpPr>
      <xdr:spPr bwMode="auto">
        <a:xfrm>
          <a:off x="7820025" y="28670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15</xdr:row>
      <xdr:rowOff>171450</xdr:rowOff>
    </xdr:from>
    <xdr:to>
      <xdr:col>27</xdr:col>
      <xdr:colOff>114300</xdr:colOff>
      <xdr:row>16</xdr:row>
      <xdr:rowOff>85725</xdr:rowOff>
    </xdr:to>
    <xdr:sp macro="" textlink="">
      <xdr:nvSpPr>
        <xdr:cNvPr id="85075" name="Oval 192">
          <a:extLst>
            <a:ext uri="{FF2B5EF4-FFF2-40B4-BE49-F238E27FC236}">
              <a16:creationId xmlns:a16="http://schemas.microsoft.com/office/drawing/2014/main" id="{00000000-0008-0000-0800-0000534C0100}"/>
            </a:ext>
          </a:extLst>
        </xdr:cNvPr>
        <xdr:cNvSpPr>
          <a:spLocks noChangeArrowheads="1"/>
        </xdr:cNvSpPr>
      </xdr:nvSpPr>
      <xdr:spPr bwMode="auto">
        <a:xfrm>
          <a:off x="7953375" y="2867025"/>
          <a:ext cx="13335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15</xdr:row>
      <xdr:rowOff>9525</xdr:rowOff>
    </xdr:from>
    <xdr:to>
      <xdr:col>26</xdr:col>
      <xdr:colOff>495300</xdr:colOff>
      <xdr:row>15</xdr:row>
      <xdr:rowOff>152400</xdr:rowOff>
    </xdr:to>
    <xdr:sp macro="" textlink="">
      <xdr:nvSpPr>
        <xdr:cNvPr id="85076" name="Oval 193">
          <a:extLst>
            <a:ext uri="{FF2B5EF4-FFF2-40B4-BE49-F238E27FC236}">
              <a16:creationId xmlns:a16="http://schemas.microsoft.com/office/drawing/2014/main" id="{00000000-0008-0000-0800-0000544C0100}"/>
            </a:ext>
          </a:extLst>
        </xdr:cNvPr>
        <xdr:cNvSpPr>
          <a:spLocks noChangeArrowheads="1"/>
        </xdr:cNvSpPr>
      </xdr:nvSpPr>
      <xdr:spPr bwMode="auto">
        <a:xfrm>
          <a:off x="7677150" y="270510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15</xdr:row>
      <xdr:rowOff>9525</xdr:rowOff>
    </xdr:from>
    <xdr:to>
      <xdr:col>26</xdr:col>
      <xdr:colOff>628650</xdr:colOff>
      <xdr:row>15</xdr:row>
      <xdr:rowOff>152400</xdr:rowOff>
    </xdr:to>
    <xdr:sp macro="" textlink="">
      <xdr:nvSpPr>
        <xdr:cNvPr id="85077" name="Oval 194">
          <a:extLst>
            <a:ext uri="{FF2B5EF4-FFF2-40B4-BE49-F238E27FC236}">
              <a16:creationId xmlns:a16="http://schemas.microsoft.com/office/drawing/2014/main" id="{00000000-0008-0000-0800-0000554C0100}"/>
            </a:ext>
          </a:extLst>
        </xdr:cNvPr>
        <xdr:cNvSpPr>
          <a:spLocks noChangeArrowheads="1"/>
        </xdr:cNvSpPr>
      </xdr:nvSpPr>
      <xdr:spPr bwMode="auto">
        <a:xfrm>
          <a:off x="7810500" y="270510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371475</xdr:colOff>
      <xdr:row>15</xdr:row>
      <xdr:rowOff>161925</xdr:rowOff>
    </xdr:from>
    <xdr:to>
      <xdr:col>26</xdr:col>
      <xdr:colOff>504825</xdr:colOff>
      <xdr:row>16</xdr:row>
      <xdr:rowOff>76200</xdr:rowOff>
    </xdr:to>
    <xdr:sp macro="" textlink="">
      <xdr:nvSpPr>
        <xdr:cNvPr id="85078" name="Oval 195">
          <a:extLst>
            <a:ext uri="{FF2B5EF4-FFF2-40B4-BE49-F238E27FC236}">
              <a16:creationId xmlns:a16="http://schemas.microsoft.com/office/drawing/2014/main" id="{00000000-0008-0000-0800-0000564C0100}"/>
            </a:ext>
          </a:extLst>
        </xdr:cNvPr>
        <xdr:cNvSpPr>
          <a:spLocks noChangeArrowheads="1"/>
        </xdr:cNvSpPr>
      </xdr:nvSpPr>
      <xdr:spPr bwMode="auto">
        <a:xfrm>
          <a:off x="7686675" y="2857500"/>
          <a:ext cx="13335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17</xdr:row>
      <xdr:rowOff>9525</xdr:rowOff>
    </xdr:from>
    <xdr:to>
      <xdr:col>27</xdr:col>
      <xdr:colOff>114300</xdr:colOff>
      <xdr:row>17</xdr:row>
      <xdr:rowOff>152400</xdr:rowOff>
    </xdr:to>
    <xdr:sp macro="" textlink="">
      <xdr:nvSpPr>
        <xdr:cNvPr id="85079" name="Oval 196">
          <a:extLst>
            <a:ext uri="{FF2B5EF4-FFF2-40B4-BE49-F238E27FC236}">
              <a16:creationId xmlns:a16="http://schemas.microsoft.com/office/drawing/2014/main" id="{00000000-0008-0000-0800-0000574C0100}"/>
            </a:ext>
          </a:extLst>
        </xdr:cNvPr>
        <xdr:cNvSpPr>
          <a:spLocks noChangeArrowheads="1"/>
        </xdr:cNvSpPr>
      </xdr:nvSpPr>
      <xdr:spPr bwMode="auto">
        <a:xfrm>
          <a:off x="7953375" y="31051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16</xdr:row>
      <xdr:rowOff>85725</xdr:rowOff>
    </xdr:from>
    <xdr:to>
      <xdr:col>27</xdr:col>
      <xdr:colOff>114300</xdr:colOff>
      <xdr:row>17</xdr:row>
      <xdr:rowOff>0</xdr:rowOff>
    </xdr:to>
    <xdr:sp macro="" textlink="">
      <xdr:nvSpPr>
        <xdr:cNvPr id="85080" name="Oval 197">
          <a:extLst>
            <a:ext uri="{FF2B5EF4-FFF2-40B4-BE49-F238E27FC236}">
              <a16:creationId xmlns:a16="http://schemas.microsoft.com/office/drawing/2014/main" id="{00000000-0008-0000-0800-0000584C0100}"/>
            </a:ext>
          </a:extLst>
        </xdr:cNvPr>
        <xdr:cNvSpPr>
          <a:spLocks noChangeArrowheads="1"/>
        </xdr:cNvSpPr>
      </xdr:nvSpPr>
      <xdr:spPr bwMode="auto">
        <a:xfrm>
          <a:off x="7953375" y="2981325"/>
          <a:ext cx="13335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19</xdr:row>
      <xdr:rowOff>9525</xdr:rowOff>
    </xdr:from>
    <xdr:to>
      <xdr:col>27</xdr:col>
      <xdr:colOff>114300</xdr:colOff>
      <xdr:row>19</xdr:row>
      <xdr:rowOff>171450</xdr:rowOff>
    </xdr:to>
    <xdr:sp macro="" textlink="">
      <xdr:nvSpPr>
        <xdr:cNvPr id="85081" name="Oval 198">
          <a:extLst>
            <a:ext uri="{FF2B5EF4-FFF2-40B4-BE49-F238E27FC236}">
              <a16:creationId xmlns:a16="http://schemas.microsoft.com/office/drawing/2014/main" id="{00000000-0008-0000-0800-0000594C0100}"/>
            </a:ext>
          </a:extLst>
        </xdr:cNvPr>
        <xdr:cNvSpPr>
          <a:spLocks noChangeArrowheads="1"/>
        </xdr:cNvSpPr>
      </xdr:nvSpPr>
      <xdr:spPr bwMode="auto">
        <a:xfrm>
          <a:off x="7953375" y="3486150"/>
          <a:ext cx="13335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17</xdr:row>
      <xdr:rowOff>171450</xdr:rowOff>
    </xdr:from>
    <xdr:to>
      <xdr:col>27</xdr:col>
      <xdr:colOff>114300</xdr:colOff>
      <xdr:row>18</xdr:row>
      <xdr:rowOff>85725</xdr:rowOff>
    </xdr:to>
    <xdr:sp macro="" textlink="">
      <xdr:nvSpPr>
        <xdr:cNvPr id="85084" name="Oval 201">
          <a:extLst>
            <a:ext uri="{FF2B5EF4-FFF2-40B4-BE49-F238E27FC236}">
              <a16:creationId xmlns:a16="http://schemas.microsoft.com/office/drawing/2014/main" id="{00000000-0008-0000-0800-00005C4C0100}"/>
            </a:ext>
          </a:extLst>
        </xdr:cNvPr>
        <xdr:cNvSpPr>
          <a:spLocks noChangeArrowheads="1"/>
        </xdr:cNvSpPr>
      </xdr:nvSpPr>
      <xdr:spPr bwMode="auto">
        <a:xfrm>
          <a:off x="7953375" y="32670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18</xdr:row>
      <xdr:rowOff>104775</xdr:rowOff>
    </xdr:from>
    <xdr:to>
      <xdr:col>27</xdr:col>
      <xdr:colOff>114300</xdr:colOff>
      <xdr:row>19</xdr:row>
      <xdr:rowOff>76200</xdr:rowOff>
    </xdr:to>
    <xdr:sp macro="" textlink="">
      <xdr:nvSpPr>
        <xdr:cNvPr id="85085" name="Oval 202">
          <a:extLst>
            <a:ext uri="{FF2B5EF4-FFF2-40B4-BE49-F238E27FC236}">
              <a16:creationId xmlns:a16="http://schemas.microsoft.com/office/drawing/2014/main" id="{00000000-0008-0000-0800-00005D4C0100}"/>
            </a:ext>
          </a:extLst>
        </xdr:cNvPr>
        <xdr:cNvSpPr>
          <a:spLocks noChangeArrowheads="1"/>
        </xdr:cNvSpPr>
      </xdr:nvSpPr>
      <xdr:spPr bwMode="auto">
        <a:xfrm>
          <a:off x="7953375" y="34099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352425</xdr:colOff>
      <xdr:row>17</xdr:row>
      <xdr:rowOff>152400</xdr:rowOff>
    </xdr:from>
    <xdr:to>
      <xdr:col>26</xdr:col>
      <xdr:colOff>485775</xdr:colOff>
      <xdr:row>18</xdr:row>
      <xdr:rowOff>66675</xdr:rowOff>
    </xdr:to>
    <xdr:sp macro="" textlink="">
      <xdr:nvSpPr>
        <xdr:cNvPr id="85086" name="Oval 203">
          <a:extLst>
            <a:ext uri="{FF2B5EF4-FFF2-40B4-BE49-F238E27FC236}">
              <a16:creationId xmlns:a16="http://schemas.microsoft.com/office/drawing/2014/main" id="{00000000-0008-0000-0800-00005E4C0100}"/>
            </a:ext>
          </a:extLst>
        </xdr:cNvPr>
        <xdr:cNvSpPr>
          <a:spLocks noChangeArrowheads="1"/>
        </xdr:cNvSpPr>
      </xdr:nvSpPr>
      <xdr:spPr bwMode="auto">
        <a:xfrm>
          <a:off x="7667625" y="324802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17</xdr:row>
      <xdr:rowOff>9525</xdr:rowOff>
    </xdr:from>
    <xdr:to>
      <xdr:col>26</xdr:col>
      <xdr:colOff>628650</xdr:colOff>
      <xdr:row>17</xdr:row>
      <xdr:rowOff>152400</xdr:rowOff>
    </xdr:to>
    <xdr:sp macro="" textlink="">
      <xdr:nvSpPr>
        <xdr:cNvPr id="85087" name="Oval 204">
          <a:extLst>
            <a:ext uri="{FF2B5EF4-FFF2-40B4-BE49-F238E27FC236}">
              <a16:creationId xmlns:a16="http://schemas.microsoft.com/office/drawing/2014/main" id="{00000000-0008-0000-0800-00005F4C0100}"/>
            </a:ext>
          </a:extLst>
        </xdr:cNvPr>
        <xdr:cNvSpPr>
          <a:spLocks noChangeArrowheads="1"/>
        </xdr:cNvSpPr>
      </xdr:nvSpPr>
      <xdr:spPr bwMode="auto">
        <a:xfrm>
          <a:off x="7810500" y="31051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16</xdr:row>
      <xdr:rowOff>85725</xdr:rowOff>
    </xdr:from>
    <xdr:to>
      <xdr:col>26</xdr:col>
      <xdr:colOff>495300</xdr:colOff>
      <xdr:row>17</xdr:row>
      <xdr:rowOff>0</xdr:rowOff>
    </xdr:to>
    <xdr:sp macro="" textlink="">
      <xdr:nvSpPr>
        <xdr:cNvPr id="85088" name="Oval 205">
          <a:extLst>
            <a:ext uri="{FF2B5EF4-FFF2-40B4-BE49-F238E27FC236}">
              <a16:creationId xmlns:a16="http://schemas.microsoft.com/office/drawing/2014/main" id="{00000000-0008-0000-0800-0000604C0100}"/>
            </a:ext>
          </a:extLst>
        </xdr:cNvPr>
        <xdr:cNvSpPr>
          <a:spLocks noChangeArrowheads="1"/>
        </xdr:cNvSpPr>
      </xdr:nvSpPr>
      <xdr:spPr bwMode="auto">
        <a:xfrm>
          <a:off x="7677150" y="2981325"/>
          <a:ext cx="13335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17</xdr:row>
      <xdr:rowOff>171450</xdr:rowOff>
    </xdr:from>
    <xdr:to>
      <xdr:col>26</xdr:col>
      <xdr:colOff>628650</xdr:colOff>
      <xdr:row>18</xdr:row>
      <xdr:rowOff>85725</xdr:rowOff>
    </xdr:to>
    <xdr:sp macro="" textlink="">
      <xdr:nvSpPr>
        <xdr:cNvPr id="85089" name="Oval 206">
          <a:extLst>
            <a:ext uri="{FF2B5EF4-FFF2-40B4-BE49-F238E27FC236}">
              <a16:creationId xmlns:a16="http://schemas.microsoft.com/office/drawing/2014/main" id="{00000000-0008-0000-0800-0000614C0100}"/>
            </a:ext>
          </a:extLst>
        </xdr:cNvPr>
        <xdr:cNvSpPr>
          <a:spLocks noChangeArrowheads="1"/>
        </xdr:cNvSpPr>
      </xdr:nvSpPr>
      <xdr:spPr bwMode="auto">
        <a:xfrm>
          <a:off x="7810500" y="3267075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16</xdr:row>
      <xdr:rowOff>76200</xdr:rowOff>
    </xdr:from>
    <xdr:to>
      <xdr:col>26</xdr:col>
      <xdr:colOff>638175</xdr:colOff>
      <xdr:row>16</xdr:row>
      <xdr:rowOff>219075</xdr:rowOff>
    </xdr:to>
    <xdr:sp macro="" textlink="">
      <xdr:nvSpPr>
        <xdr:cNvPr id="85090" name="Oval 207">
          <a:extLst>
            <a:ext uri="{FF2B5EF4-FFF2-40B4-BE49-F238E27FC236}">
              <a16:creationId xmlns:a16="http://schemas.microsoft.com/office/drawing/2014/main" id="{00000000-0008-0000-0800-0000624C0100}"/>
            </a:ext>
          </a:extLst>
        </xdr:cNvPr>
        <xdr:cNvSpPr>
          <a:spLocks noChangeArrowheads="1"/>
        </xdr:cNvSpPr>
      </xdr:nvSpPr>
      <xdr:spPr bwMode="auto">
        <a:xfrm>
          <a:off x="7820025" y="2971800"/>
          <a:ext cx="1333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19</xdr:row>
      <xdr:rowOff>0</xdr:rowOff>
    </xdr:from>
    <xdr:to>
      <xdr:col>26</xdr:col>
      <xdr:colOff>638175</xdr:colOff>
      <xdr:row>19</xdr:row>
      <xdr:rowOff>161925</xdr:rowOff>
    </xdr:to>
    <xdr:sp macro="" textlink="">
      <xdr:nvSpPr>
        <xdr:cNvPr id="85092" name="Oval 209">
          <a:extLst>
            <a:ext uri="{FF2B5EF4-FFF2-40B4-BE49-F238E27FC236}">
              <a16:creationId xmlns:a16="http://schemas.microsoft.com/office/drawing/2014/main" id="{00000000-0008-0000-0800-0000644C0100}"/>
            </a:ext>
          </a:extLst>
        </xdr:cNvPr>
        <xdr:cNvSpPr>
          <a:spLocks noChangeArrowheads="1"/>
        </xdr:cNvSpPr>
      </xdr:nvSpPr>
      <xdr:spPr bwMode="auto">
        <a:xfrm>
          <a:off x="7820025" y="3476625"/>
          <a:ext cx="13335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17</xdr:row>
      <xdr:rowOff>9525</xdr:rowOff>
    </xdr:from>
    <xdr:to>
      <xdr:col>26</xdr:col>
      <xdr:colOff>495300</xdr:colOff>
      <xdr:row>17</xdr:row>
      <xdr:rowOff>152400</xdr:rowOff>
    </xdr:to>
    <xdr:sp macro="" textlink="">
      <xdr:nvSpPr>
        <xdr:cNvPr id="85093" name="Oval 210">
          <a:extLst>
            <a:ext uri="{FF2B5EF4-FFF2-40B4-BE49-F238E27FC236}">
              <a16:creationId xmlns:a16="http://schemas.microsoft.com/office/drawing/2014/main" id="{00000000-0008-0000-0800-0000654C0100}"/>
            </a:ext>
          </a:extLst>
        </xdr:cNvPr>
        <xdr:cNvSpPr>
          <a:spLocks noChangeArrowheads="1"/>
        </xdr:cNvSpPr>
      </xdr:nvSpPr>
      <xdr:spPr bwMode="auto">
        <a:xfrm>
          <a:off x="7677150" y="31051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495300</xdr:colOff>
      <xdr:row>18</xdr:row>
      <xdr:rowOff>95250</xdr:rowOff>
    </xdr:from>
    <xdr:to>
      <xdr:col>26</xdr:col>
      <xdr:colOff>628650</xdr:colOff>
      <xdr:row>19</xdr:row>
      <xdr:rowOff>66675</xdr:rowOff>
    </xdr:to>
    <xdr:sp macro="" textlink="">
      <xdr:nvSpPr>
        <xdr:cNvPr id="85094" name="Oval 211">
          <a:extLst>
            <a:ext uri="{FF2B5EF4-FFF2-40B4-BE49-F238E27FC236}">
              <a16:creationId xmlns:a16="http://schemas.microsoft.com/office/drawing/2014/main" id="{00000000-0008-0000-0800-0000664C0100}"/>
            </a:ext>
          </a:extLst>
        </xdr:cNvPr>
        <xdr:cNvSpPr>
          <a:spLocks noChangeArrowheads="1"/>
        </xdr:cNvSpPr>
      </xdr:nvSpPr>
      <xdr:spPr bwMode="auto">
        <a:xfrm>
          <a:off x="7810500" y="340042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18</xdr:row>
      <xdr:rowOff>152400</xdr:rowOff>
    </xdr:from>
    <xdr:to>
      <xdr:col>26</xdr:col>
      <xdr:colOff>495300</xdr:colOff>
      <xdr:row>19</xdr:row>
      <xdr:rowOff>142875</xdr:rowOff>
    </xdr:to>
    <xdr:sp macro="" textlink="">
      <xdr:nvSpPr>
        <xdr:cNvPr id="85098" name="Oval 215">
          <a:extLst>
            <a:ext uri="{FF2B5EF4-FFF2-40B4-BE49-F238E27FC236}">
              <a16:creationId xmlns:a16="http://schemas.microsoft.com/office/drawing/2014/main" id="{00000000-0008-0000-0800-00006A4C0100}"/>
            </a:ext>
          </a:extLst>
        </xdr:cNvPr>
        <xdr:cNvSpPr>
          <a:spLocks noChangeArrowheads="1"/>
        </xdr:cNvSpPr>
      </xdr:nvSpPr>
      <xdr:spPr bwMode="auto">
        <a:xfrm>
          <a:off x="7677150" y="3457575"/>
          <a:ext cx="13335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361950</xdr:colOff>
      <xdr:row>18</xdr:row>
      <xdr:rowOff>76200</xdr:rowOff>
    </xdr:from>
    <xdr:to>
      <xdr:col>26</xdr:col>
      <xdr:colOff>495300</xdr:colOff>
      <xdr:row>19</xdr:row>
      <xdr:rowOff>47625</xdr:rowOff>
    </xdr:to>
    <xdr:sp macro="" textlink="">
      <xdr:nvSpPr>
        <xdr:cNvPr id="85099" name="Oval 216">
          <a:extLst>
            <a:ext uri="{FF2B5EF4-FFF2-40B4-BE49-F238E27FC236}">
              <a16:creationId xmlns:a16="http://schemas.microsoft.com/office/drawing/2014/main" id="{00000000-0008-0000-0800-00006B4C0100}"/>
            </a:ext>
          </a:extLst>
        </xdr:cNvPr>
        <xdr:cNvSpPr>
          <a:spLocks noChangeArrowheads="1"/>
        </xdr:cNvSpPr>
      </xdr:nvSpPr>
      <xdr:spPr bwMode="auto">
        <a:xfrm>
          <a:off x="7677150" y="338137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7327</xdr:colOff>
      <xdr:row>20</xdr:row>
      <xdr:rowOff>123825</xdr:rowOff>
    </xdr:from>
    <xdr:to>
      <xdr:col>20</xdr:col>
      <xdr:colOff>571500</xdr:colOff>
      <xdr:row>20</xdr:row>
      <xdr:rowOff>123825</xdr:rowOff>
    </xdr:to>
    <xdr:sp macro="" textlink="">
      <xdr:nvSpPr>
        <xdr:cNvPr id="85100" name="Line 217">
          <a:extLst>
            <a:ext uri="{FF2B5EF4-FFF2-40B4-BE49-F238E27FC236}">
              <a16:creationId xmlns:a16="http://schemas.microsoft.com/office/drawing/2014/main" id="{00000000-0008-0000-0800-00006C4C0100}"/>
            </a:ext>
          </a:extLst>
        </xdr:cNvPr>
        <xdr:cNvSpPr>
          <a:spLocks noChangeShapeType="1"/>
        </xdr:cNvSpPr>
      </xdr:nvSpPr>
      <xdr:spPr bwMode="auto">
        <a:xfrm>
          <a:off x="1664677" y="3790950"/>
          <a:ext cx="387887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20</xdr:row>
      <xdr:rowOff>123825</xdr:rowOff>
    </xdr:from>
    <xdr:to>
      <xdr:col>33</xdr:col>
      <xdr:colOff>114300</xdr:colOff>
      <xdr:row>20</xdr:row>
      <xdr:rowOff>123825</xdr:rowOff>
    </xdr:to>
    <xdr:sp macro="" textlink="">
      <xdr:nvSpPr>
        <xdr:cNvPr id="85101" name="Line 218">
          <a:extLst>
            <a:ext uri="{FF2B5EF4-FFF2-40B4-BE49-F238E27FC236}">
              <a16:creationId xmlns:a16="http://schemas.microsoft.com/office/drawing/2014/main" id="{00000000-0008-0000-0800-00006D4C0100}"/>
            </a:ext>
          </a:extLst>
        </xdr:cNvPr>
        <xdr:cNvSpPr>
          <a:spLocks noChangeShapeType="1"/>
        </xdr:cNvSpPr>
      </xdr:nvSpPr>
      <xdr:spPr bwMode="auto">
        <a:xfrm>
          <a:off x="5648325" y="3790950"/>
          <a:ext cx="3638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428625</xdr:colOff>
      <xdr:row>3</xdr:row>
      <xdr:rowOff>9525</xdr:rowOff>
    </xdr:from>
    <xdr:to>
      <xdr:col>19</xdr:col>
      <xdr:colOff>428625</xdr:colOff>
      <xdr:row>8</xdr:row>
      <xdr:rowOff>190500</xdr:rowOff>
    </xdr:to>
    <xdr:sp macro="" textlink="">
      <xdr:nvSpPr>
        <xdr:cNvPr id="85102" name="Line 219">
          <a:extLst>
            <a:ext uri="{FF2B5EF4-FFF2-40B4-BE49-F238E27FC236}">
              <a16:creationId xmlns:a16="http://schemas.microsoft.com/office/drawing/2014/main" id="{00000000-0008-0000-0800-00006E4C0100}"/>
            </a:ext>
          </a:extLst>
        </xdr:cNvPr>
        <xdr:cNvSpPr>
          <a:spLocks noChangeShapeType="1"/>
        </xdr:cNvSpPr>
      </xdr:nvSpPr>
      <xdr:spPr bwMode="auto">
        <a:xfrm>
          <a:off x="4743450" y="495300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21</xdr:row>
      <xdr:rowOff>57150</xdr:rowOff>
    </xdr:from>
    <xdr:to>
      <xdr:col>16</xdr:col>
      <xdr:colOff>0</xdr:colOff>
      <xdr:row>21</xdr:row>
      <xdr:rowOff>57150</xdr:rowOff>
    </xdr:to>
    <xdr:sp macro="" textlink="">
      <xdr:nvSpPr>
        <xdr:cNvPr id="85103" name="Line 221">
          <a:extLst>
            <a:ext uri="{FF2B5EF4-FFF2-40B4-BE49-F238E27FC236}">
              <a16:creationId xmlns:a16="http://schemas.microsoft.com/office/drawing/2014/main" id="{00000000-0008-0000-0800-00006F4C0100}"/>
            </a:ext>
          </a:extLst>
        </xdr:cNvPr>
        <xdr:cNvSpPr>
          <a:spLocks noChangeShapeType="1"/>
        </xdr:cNvSpPr>
      </xdr:nvSpPr>
      <xdr:spPr bwMode="auto">
        <a:xfrm>
          <a:off x="3333750" y="3895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21</xdr:row>
      <xdr:rowOff>28575</xdr:rowOff>
    </xdr:from>
    <xdr:to>
      <xdr:col>16</xdr:col>
      <xdr:colOff>0</xdr:colOff>
      <xdr:row>22</xdr:row>
      <xdr:rowOff>152400</xdr:rowOff>
    </xdr:to>
    <xdr:sp macro="" textlink="">
      <xdr:nvSpPr>
        <xdr:cNvPr id="85104" name="Line 222">
          <a:extLst>
            <a:ext uri="{FF2B5EF4-FFF2-40B4-BE49-F238E27FC236}">
              <a16:creationId xmlns:a16="http://schemas.microsoft.com/office/drawing/2014/main" id="{00000000-0008-0000-0800-0000704C0100}"/>
            </a:ext>
          </a:extLst>
        </xdr:cNvPr>
        <xdr:cNvSpPr>
          <a:spLocks noChangeShapeType="1"/>
        </xdr:cNvSpPr>
      </xdr:nvSpPr>
      <xdr:spPr bwMode="auto">
        <a:xfrm>
          <a:off x="3355731" y="3823921"/>
          <a:ext cx="0" cy="2923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7327</xdr:colOff>
      <xdr:row>21</xdr:row>
      <xdr:rowOff>28574</xdr:rowOff>
    </xdr:from>
    <xdr:to>
      <xdr:col>28</xdr:col>
      <xdr:colOff>7327</xdr:colOff>
      <xdr:row>22</xdr:row>
      <xdr:rowOff>152399</xdr:rowOff>
    </xdr:to>
    <xdr:sp macro="" textlink="">
      <xdr:nvSpPr>
        <xdr:cNvPr id="85105" name="Line 223">
          <a:extLst>
            <a:ext uri="{FF2B5EF4-FFF2-40B4-BE49-F238E27FC236}">
              <a16:creationId xmlns:a16="http://schemas.microsoft.com/office/drawing/2014/main" id="{00000000-0008-0000-0800-0000714C0100}"/>
            </a:ext>
          </a:extLst>
        </xdr:cNvPr>
        <xdr:cNvSpPr>
          <a:spLocks noChangeShapeType="1"/>
        </xdr:cNvSpPr>
      </xdr:nvSpPr>
      <xdr:spPr bwMode="auto">
        <a:xfrm>
          <a:off x="8140212" y="3823920"/>
          <a:ext cx="0" cy="2923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9525</xdr:rowOff>
    </xdr:from>
    <xdr:to>
      <xdr:col>5</xdr:col>
      <xdr:colOff>9525</xdr:colOff>
      <xdr:row>30</xdr:row>
      <xdr:rowOff>85725</xdr:rowOff>
    </xdr:to>
    <xdr:sp macro="" textlink="">
      <xdr:nvSpPr>
        <xdr:cNvPr id="85106" name="AutoShape 224">
          <a:extLst>
            <a:ext uri="{FF2B5EF4-FFF2-40B4-BE49-F238E27FC236}">
              <a16:creationId xmlns:a16="http://schemas.microsoft.com/office/drawing/2014/main" id="{00000000-0008-0000-0800-0000724C0100}"/>
            </a:ext>
          </a:extLst>
        </xdr:cNvPr>
        <xdr:cNvSpPr>
          <a:spLocks noChangeArrowheads="1"/>
        </xdr:cNvSpPr>
      </xdr:nvSpPr>
      <xdr:spPr bwMode="auto">
        <a:xfrm>
          <a:off x="704850" y="5429250"/>
          <a:ext cx="285750" cy="76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33</xdr:row>
      <xdr:rowOff>95250</xdr:rowOff>
    </xdr:from>
    <xdr:to>
      <xdr:col>5</xdr:col>
      <xdr:colOff>9525</xdr:colOff>
      <xdr:row>34</xdr:row>
      <xdr:rowOff>0</xdr:rowOff>
    </xdr:to>
    <xdr:sp macro="" textlink="">
      <xdr:nvSpPr>
        <xdr:cNvPr id="85107" name="AutoShape 226">
          <a:extLst>
            <a:ext uri="{FF2B5EF4-FFF2-40B4-BE49-F238E27FC236}">
              <a16:creationId xmlns:a16="http://schemas.microsoft.com/office/drawing/2014/main" id="{00000000-0008-0000-0800-0000734C0100}"/>
            </a:ext>
          </a:extLst>
        </xdr:cNvPr>
        <xdr:cNvSpPr>
          <a:spLocks noChangeArrowheads="1"/>
        </xdr:cNvSpPr>
      </xdr:nvSpPr>
      <xdr:spPr bwMode="auto">
        <a:xfrm>
          <a:off x="704850" y="6029325"/>
          <a:ext cx="285750" cy="76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31</xdr:row>
      <xdr:rowOff>28575</xdr:rowOff>
    </xdr:from>
    <xdr:to>
      <xdr:col>3</xdr:col>
      <xdr:colOff>133350</xdr:colOff>
      <xdr:row>32</xdr:row>
      <xdr:rowOff>142875</xdr:rowOff>
    </xdr:to>
    <xdr:sp macro="" textlink="">
      <xdr:nvSpPr>
        <xdr:cNvPr id="85108" name="AutoShape 227">
          <a:extLst>
            <a:ext uri="{FF2B5EF4-FFF2-40B4-BE49-F238E27FC236}">
              <a16:creationId xmlns:a16="http://schemas.microsoft.com/office/drawing/2014/main" id="{00000000-0008-0000-0800-0000744C0100}"/>
            </a:ext>
          </a:extLst>
        </xdr:cNvPr>
        <xdr:cNvSpPr>
          <a:spLocks noChangeArrowheads="1"/>
        </xdr:cNvSpPr>
      </xdr:nvSpPr>
      <xdr:spPr bwMode="auto">
        <a:xfrm rot="5400000">
          <a:off x="395288" y="5738812"/>
          <a:ext cx="285750" cy="47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161925</xdr:colOff>
      <xdr:row>31</xdr:row>
      <xdr:rowOff>28575</xdr:rowOff>
    </xdr:from>
    <xdr:to>
      <xdr:col>5</xdr:col>
      <xdr:colOff>209550</xdr:colOff>
      <xdr:row>32</xdr:row>
      <xdr:rowOff>142875</xdr:rowOff>
    </xdr:to>
    <xdr:sp macro="" textlink="">
      <xdr:nvSpPr>
        <xdr:cNvPr id="85109" name="AutoShape 228">
          <a:extLst>
            <a:ext uri="{FF2B5EF4-FFF2-40B4-BE49-F238E27FC236}">
              <a16:creationId xmlns:a16="http://schemas.microsoft.com/office/drawing/2014/main" id="{00000000-0008-0000-0800-0000754C0100}"/>
            </a:ext>
          </a:extLst>
        </xdr:cNvPr>
        <xdr:cNvSpPr>
          <a:spLocks noChangeArrowheads="1"/>
        </xdr:cNvSpPr>
      </xdr:nvSpPr>
      <xdr:spPr bwMode="auto">
        <a:xfrm rot="5400000">
          <a:off x="1023938" y="5738812"/>
          <a:ext cx="285750" cy="47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39</xdr:row>
      <xdr:rowOff>0</xdr:rowOff>
    </xdr:from>
    <xdr:to>
      <xdr:col>6</xdr:col>
      <xdr:colOff>76200</xdr:colOff>
      <xdr:row>39</xdr:row>
      <xdr:rowOff>0</xdr:rowOff>
    </xdr:to>
    <xdr:sp macro="" textlink="">
      <xdr:nvSpPr>
        <xdr:cNvPr id="85110" name="Line 240">
          <a:extLst>
            <a:ext uri="{FF2B5EF4-FFF2-40B4-BE49-F238E27FC236}">
              <a16:creationId xmlns:a16="http://schemas.microsoft.com/office/drawing/2014/main" id="{00000000-0008-0000-0800-0000764C0100}"/>
            </a:ext>
          </a:extLst>
        </xdr:cNvPr>
        <xdr:cNvSpPr>
          <a:spLocks noChangeShapeType="1"/>
        </xdr:cNvSpPr>
      </xdr:nvSpPr>
      <xdr:spPr bwMode="auto">
        <a:xfrm>
          <a:off x="342900" y="6877050"/>
          <a:ext cx="990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28575</xdr:colOff>
      <xdr:row>39</xdr:row>
      <xdr:rowOff>0</xdr:rowOff>
    </xdr:to>
    <xdr:sp macro="" textlink="">
      <xdr:nvSpPr>
        <xdr:cNvPr id="85111" name="Line 241">
          <a:extLst>
            <a:ext uri="{FF2B5EF4-FFF2-40B4-BE49-F238E27FC236}">
              <a16:creationId xmlns:a16="http://schemas.microsoft.com/office/drawing/2014/main" id="{00000000-0008-0000-0800-0000774C0100}"/>
            </a:ext>
          </a:extLst>
        </xdr:cNvPr>
        <xdr:cNvSpPr>
          <a:spLocks noChangeShapeType="1"/>
        </xdr:cNvSpPr>
      </xdr:nvSpPr>
      <xdr:spPr bwMode="auto">
        <a:xfrm>
          <a:off x="304800" y="6743700"/>
          <a:ext cx="28575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38</xdr:row>
      <xdr:rowOff>0</xdr:rowOff>
    </xdr:from>
    <xdr:to>
      <xdr:col>7</xdr:col>
      <xdr:colOff>9525</xdr:colOff>
      <xdr:row>39</xdr:row>
      <xdr:rowOff>9525</xdr:rowOff>
    </xdr:to>
    <xdr:sp macro="" textlink="">
      <xdr:nvSpPr>
        <xdr:cNvPr id="85112" name="Line 242">
          <a:extLst>
            <a:ext uri="{FF2B5EF4-FFF2-40B4-BE49-F238E27FC236}">
              <a16:creationId xmlns:a16="http://schemas.microsoft.com/office/drawing/2014/main" id="{00000000-0008-0000-0800-0000784C0100}"/>
            </a:ext>
          </a:extLst>
        </xdr:cNvPr>
        <xdr:cNvSpPr>
          <a:spLocks noChangeShapeType="1"/>
        </xdr:cNvSpPr>
      </xdr:nvSpPr>
      <xdr:spPr bwMode="auto">
        <a:xfrm flipH="1">
          <a:off x="1362075" y="6743700"/>
          <a:ext cx="28575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38</xdr:row>
      <xdr:rowOff>0</xdr:rowOff>
    </xdr:from>
    <xdr:to>
      <xdr:col>3</xdr:col>
      <xdr:colOff>133350</xdr:colOff>
      <xdr:row>39</xdr:row>
      <xdr:rowOff>38100</xdr:rowOff>
    </xdr:to>
    <xdr:sp macro="" textlink="">
      <xdr:nvSpPr>
        <xdr:cNvPr id="85113" name="Line 243">
          <a:extLst>
            <a:ext uri="{FF2B5EF4-FFF2-40B4-BE49-F238E27FC236}">
              <a16:creationId xmlns:a16="http://schemas.microsoft.com/office/drawing/2014/main" id="{00000000-0008-0000-0800-0000794C0100}"/>
            </a:ext>
          </a:extLst>
        </xdr:cNvPr>
        <xdr:cNvSpPr>
          <a:spLocks noChangeShapeType="1"/>
        </xdr:cNvSpPr>
      </xdr:nvSpPr>
      <xdr:spPr bwMode="auto">
        <a:xfrm>
          <a:off x="561975" y="674370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39</xdr:row>
      <xdr:rowOff>28575</xdr:rowOff>
    </xdr:from>
    <xdr:to>
      <xdr:col>3</xdr:col>
      <xdr:colOff>152400</xdr:colOff>
      <xdr:row>39</xdr:row>
      <xdr:rowOff>28575</xdr:rowOff>
    </xdr:to>
    <xdr:sp macro="" textlink="">
      <xdr:nvSpPr>
        <xdr:cNvPr id="85114" name="Line 244">
          <a:extLst>
            <a:ext uri="{FF2B5EF4-FFF2-40B4-BE49-F238E27FC236}">
              <a16:creationId xmlns:a16="http://schemas.microsoft.com/office/drawing/2014/main" id="{00000000-0008-0000-0800-00007A4C0100}"/>
            </a:ext>
          </a:extLst>
        </xdr:cNvPr>
        <xdr:cNvSpPr>
          <a:spLocks noChangeShapeType="1"/>
        </xdr:cNvSpPr>
      </xdr:nvSpPr>
      <xdr:spPr bwMode="auto">
        <a:xfrm>
          <a:off x="542925" y="6905625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38</xdr:row>
      <xdr:rowOff>0</xdr:rowOff>
    </xdr:from>
    <xdr:to>
      <xdr:col>5</xdr:col>
      <xdr:colOff>133350</xdr:colOff>
      <xdr:row>39</xdr:row>
      <xdr:rowOff>47625</xdr:rowOff>
    </xdr:to>
    <xdr:sp macro="" textlink="">
      <xdr:nvSpPr>
        <xdr:cNvPr id="85115" name="Line 245">
          <a:extLst>
            <a:ext uri="{FF2B5EF4-FFF2-40B4-BE49-F238E27FC236}">
              <a16:creationId xmlns:a16="http://schemas.microsoft.com/office/drawing/2014/main" id="{00000000-0008-0000-0800-00007B4C0100}"/>
            </a:ext>
          </a:extLst>
        </xdr:cNvPr>
        <xdr:cNvSpPr>
          <a:spLocks noChangeShapeType="1"/>
        </xdr:cNvSpPr>
      </xdr:nvSpPr>
      <xdr:spPr bwMode="auto">
        <a:xfrm>
          <a:off x="1114425" y="67437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39</xdr:row>
      <xdr:rowOff>28575</xdr:rowOff>
    </xdr:from>
    <xdr:to>
      <xdr:col>5</xdr:col>
      <xdr:colOff>161925</xdr:colOff>
      <xdr:row>39</xdr:row>
      <xdr:rowOff>28575</xdr:rowOff>
    </xdr:to>
    <xdr:sp macro="" textlink="">
      <xdr:nvSpPr>
        <xdr:cNvPr id="85116" name="Line 246">
          <a:extLst>
            <a:ext uri="{FF2B5EF4-FFF2-40B4-BE49-F238E27FC236}">
              <a16:creationId xmlns:a16="http://schemas.microsoft.com/office/drawing/2014/main" id="{00000000-0008-0000-0800-00007C4C0100}"/>
            </a:ext>
          </a:extLst>
        </xdr:cNvPr>
        <xdr:cNvSpPr>
          <a:spLocks noChangeShapeType="1"/>
        </xdr:cNvSpPr>
      </xdr:nvSpPr>
      <xdr:spPr bwMode="auto">
        <a:xfrm>
          <a:off x="1085850" y="6905625"/>
          <a:ext cx="57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2194</xdr:colOff>
      <xdr:row>20</xdr:row>
      <xdr:rowOff>9524</xdr:rowOff>
    </xdr:from>
    <xdr:to>
      <xdr:col>8</xdr:col>
      <xdr:colOff>2194</xdr:colOff>
      <xdr:row>24</xdr:row>
      <xdr:rowOff>47624</xdr:rowOff>
    </xdr:to>
    <xdr:sp macro="" textlink="">
      <xdr:nvSpPr>
        <xdr:cNvPr id="85117" name="Line 252">
          <a:extLst>
            <a:ext uri="{FF2B5EF4-FFF2-40B4-BE49-F238E27FC236}">
              <a16:creationId xmlns:a16="http://schemas.microsoft.com/office/drawing/2014/main" id="{00000000-0008-0000-0800-00007D4C0100}"/>
            </a:ext>
          </a:extLst>
        </xdr:cNvPr>
        <xdr:cNvSpPr>
          <a:spLocks noChangeShapeType="1"/>
        </xdr:cNvSpPr>
      </xdr:nvSpPr>
      <xdr:spPr bwMode="auto">
        <a:xfrm>
          <a:off x="1659544" y="3667124"/>
          <a:ext cx="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228600</xdr:colOff>
      <xdr:row>6</xdr:row>
      <xdr:rowOff>0</xdr:rowOff>
    </xdr:from>
    <xdr:to>
      <xdr:col>38</xdr:col>
      <xdr:colOff>190500</xdr:colOff>
      <xdr:row>6</xdr:row>
      <xdr:rowOff>0</xdr:rowOff>
    </xdr:to>
    <xdr:sp macro="" textlink="">
      <xdr:nvSpPr>
        <xdr:cNvPr id="85118" name="Line 271">
          <a:extLst>
            <a:ext uri="{FF2B5EF4-FFF2-40B4-BE49-F238E27FC236}">
              <a16:creationId xmlns:a16="http://schemas.microsoft.com/office/drawing/2014/main" id="{00000000-0008-0000-0800-00007E4C0100}"/>
            </a:ext>
          </a:extLst>
        </xdr:cNvPr>
        <xdr:cNvSpPr>
          <a:spLocks noChangeShapeType="1"/>
        </xdr:cNvSpPr>
      </xdr:nvSpPr>
      <xdr:spPr bwMode="auto">
        <a:xfrm>
          <a:off x="9525000" y="89535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4</xdr:row>
      <xdr:rowOff>19050</xdr:rowOff>
    </xdr:from>
    <xdr:to>
      <xdr:col>35</xdr:col>
      <xdr:colOff>0</xdr:colOff>
      <xdr:row>6</xdr:row>
      <xdr:rowOff>0</xdr:rowOff>
    </xdr:to>
    <xdr:sp macro="" textlink="">
      <xdr:nvSpPr>
        <xdr:cNvPr id="85119" name="Line 272">
          <a:extLst>
            <a:ext uri="{FF2B5EF4-FFF2-40B4-BE49-F238E27FC236}">
              <a16:creationId xmlns:a16="http://schemas.microsoft.com/office/drawing/2014/main" id="{00000000-0008-0000-0800-00007F4C0100}"/>
            </a:ext>
          </a:extLst>
        </xdr:cNvPr>
        <xdr:cNvSpPr>
          <a:spLocks noChangeShapeType="1"/>
        </xdr:cNvSpPr>
      </xdr:nvSpPr>
      <xdr:spPr bwMode="auto">
        <a:xfrm flipH="1" flipV="1">
          <a:off x="9305925" y="609600"/>
          <a:ext cx="22860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37</xdr:col>
      <xdr:colOff>66675</xdr:colOff>
      <xdr:row>8</xdr:row>
      <xdr:rowOff>0</xdr:rowOff>
    </xdr:to>
    <xdr:sp macro="" textlink="">
      <xdr:nvSpPr>
        <xdr:cNvPr id="85120" name="Line 273">
          <a:extLst>
            <a:ext uri="{FF2B5EF4-FFF2-40B4-BE49-F238E27FC236}">
              <a16:creationId xmlns:a16="http://schemas.microsoft.com/office/drawing/2014/main" id="{00000000-0008-0000-0800-0000804C0100}"/>
            </a:ext>
          </a:extLst>
        </xdr:cNvPr>
        <xdr:cNvSpPr>
          <a:spLocks noChangeShapeType="1"/>
        </xdr:cNvSpPr>
      </xdr:nvSpPr>
      <xdr:spPr bwMode="auto">
        <a:xfrm>
          <a:off x="9172575" y="1295400"/>
          <a:ext cx="904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57150</xdr:colOff>
      <xdr:row>20</xdr:row>
      <xdr:rowOff>133350</xdr:rowOff>
    </xdr:from>
    <xdr:to>
      <xdr:col>38</xdr:col>
      <xdr:colOff>19050</xdr:colOff>
      <xdr:row>20</xdr:row>
      <xdr:rowOff>133350</xdr:rowOff>
    </xdr:to>
    <xdr:sp macro="" textlink="">
      <xdr:nvSpPr>
        <xdr:cNvPr id="85121" name="Line 276">
          <a:extLst>
            <a:ext uri="{FF2B5EF4-FFF2-40B4-BE49-F238E27FC236}">
              <a16:creationId xmlns:a16="http://schemas.microsoft.com/office/drawing/2014/main" id="{00000000-0008-0000-0800-0000814C0100}"/>
            </a:ext>
          </a:extLst>
        </xdr:cNvPr>
        <xdr:cNvSpPr>
          <a:spLocks noChangeShapeType="1"/>
        </xdr:cNvSpPr>
      </xdr:nvSpPr>
      <xdr:spPr bwMode="auto">
        <a:xfrm>
          <a:off x="9353550" y="380047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57150</xdr:colOff>
      <xdr:row>20</xdr:row>
      <xdr:rowOff>0</xdr:rowOff>
    </xdr:from>
    <xdr:to>
      <xdr:col>38</xdr:col>
      <xdr:colOff>0</xdr:colOff>
      <xdr:row>20</xdr:row>
      <xdr:rowOff>0</xdr:rowOff>
    </xdr:to>
    <xdr:sp macro="" textlink="">
      <xdr:nvSpPr>
        <xdr:cNvPr id="85122" name="Line 277">
          <a:extLst>
            <a:ext uri="{FF2B5EF4-FFF2-40B4-BE49-F238E27FC236}">
              <a16:creationId xmlns:a16="http://schemas.microsoft.com/office/drawing/2014/main" id="{00000000-0008-0000-0800-0000824C0100}"/>
            </a:ext>
          </a:extLst>
        </xdr:cNvPr>
        <xdr:cNvSpPr>
          <a:spLocks noChangeShapeType="1"/>
        </xdr:cNvSpPr>
      </xdr:nvSpPr>
      <xdr:spPr bwMode="auto">
        <a:xfrm>
          <a:off x="9353550" y="36671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171450</xdr:colOff>
      <xdr:row>9</xdr:row>
      <xdr:rowOff>0</xdr:rowOff>
    </xdr:from>
    <xdr:to>
      <xdr:col>38</xdr:col>
      <xdr:colOff>57150</xdr:colOff>
      <xdr:row>9</xdr:row>
      <xdr:rowOff>0</xdr:rowOff>
    </xdr:to>
    <xdr:sp macro="" textlink="">
      <xdr:nvSpPr>
        <xdr:cNvPr id="85123" name="Line 278">
          <a:extLst>
            <a:ext uri="{FF2B5EF4-FFF2-40B4-BE49-F238E27FC236}">
              <a16:creationId xmlns:a16="http://schemas.microsoft.com/office/drawing/2014/main" id="{00000000-0008-0000-0800-0000834C0100}"/>
            </a:ext>
          </a:extLst>
        </xdr:cNvPr>
        <xdr:cNvSpPr>
          <a:spLocks noChangeShapeType="1"/>
        </xdr:cNvSpPr>
      </xdr:nvSpPr>
      <xdr:spPr bwMode="auto">
        <a:xfrm>
          <a:off x="9944100" y="14954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219075</xdr:colOff>
      <xdr:row>9</xdr:row>
      <xdr:rowOff>0</xdr:rowOff>
    </xdr:from>
    <xdr:to>
      <xdr:col>37</xdr:col>
      <xdr:colOff>219075</xdr:colOff>
      <xdr:row>19</xdr:row>
      <xdr:rowOff>171450</xdr:rowOff>
    </xdr:to>
    <xdr:sp macro="" textlink="">
      <xdr:nvSpPr>
        <xdr:cNvPr id="85124" name="Line 279">
          <a:extLst>
            <a:ext uri="{FF2B5EF4-FFF2-40B4-BE49-F238E27FC236}">
              <a16:creationId xmlns:a16="http://schemas.microsoft.com/office/drawing/2014/main" id="{00000000-0008-0000-0800-0000844C0100}"/>
            </a:ext>
          </a:extLst>
        </xdr:cNvPr>
        <xdr:cNvSpPr>
          <a:spLocks noChangeShapeType="1"/>
        </xdr:cNvSpPr>
      </xdr:nvSpPr>
      <xdr:spPr bwMode="auto">
        <a:xfrm>
          <a:off x="10229850" y="1495425"/>
          <a:ext cx="0" cy="2162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219075</xdr:colOff>
      <xdr:row>20</xdr:row>
      <xdr:rowOff>133350</xdr:rowOff>
    </xdr:from>
    <xdr:to>
      <xdr:col>37</xdr:col>
      <xdr:colOff>219075</xdr:colOff>
      <xdr:row>22</xdr:row>
      <xdr:rowOff>0</xdr:rowOff>
    </xdr:to>
    <xdr:sp macro="" textlink="">
      <xdr:nvSpPr>
        <xdr:cNvPr id="85125" name="Line 280">
          <a:extLst>
            <a:ext uri="{FF2B5EF4-FFF2-40B4-BE49-F238E27FC236}">
              <a16:creationId xmlns:a16="http://schemas.microsoft.com/office/drawing/2014/main" id="{00000000-0008-0000-0800-0000854C0100}"/>
            </a:ext>
          </a:extLst>
        </xdr:cNvPr>
        <xdr:cNvSpPr>
          <a:spLocks noChangeShapeType="1"/>
        </xdr:cNvSpPr>
      </xdr:nvSpPr>
      <xdr:spPr bwMode="auto">
        <a:xfrm flipV="1">
          <a:off x="10229850" y="380047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619125</xdr:colOff>
      <xdr:row>17</xdr:row>
      <xdr:rowOff>200025</xdr:rowOff>
    </xdr:from>
    <xdr:to>
      <xdr:col>20</xdr:col>
      <xdr:colOff>123825</xdr:colOff>
      <xdr:row>17</xdr:row>
      <xdr:rowOff>200025</xdr:rowOff>
    </xdr:to>
    <xdr:sp macro="" textlink="">
      <xdr:nvSpPr>
        <xdr:cNvPr id="85127" name="Line 283">
          <a:extLst>
            <a:ext uri="{FF2B5EF4-FFF2-40B4-BE49-F238E27FC236}">
              <a16:creationId xmlns:a16="http://schemas.microsoft.com/office/drawing/2014/main" id="{00000000-0008-0000-0800-0000874C0100}"/>
            </a:ext>
          </a:extLst>
        </xdr:cNvPr>
        <xdr:cNvSpPr>
          <a:spLocks noChangeShapeType="1"/>
        </xdr:cNvSpPr>
      </xdr:nvSpPr>
      <xdr:spPr bwMode="auto">
        <a:xfrm>
          <a:off x="4276725" y="329565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409574</xdr:colOff>
      <xdr:row>18</xdr:row>
      <xdr:rowOff>0</xdr:rowOff>
    </xdr:from>
    <xdr:to>
      <xdr:col>18</xdr:col>
      <xdr:colOff>609600</xdr:colOff>
      <xdr:row>19</xdr:row>
      <xdr:rowOff>161925</xdr:rowOff>
    </xdr:to>
    <xdr:sp macro="" textlink="">
      <xdr:nvSpPr>
        <xdr:cNvPr id="85129" name="Line 285">
          <a:extLst>
            <a:ext uri="{FF2B5EF4-FFF2-40B4-BE49-F238E27FC236}">
              <a16:creationId xmlns:a16="http://schemas.microsoft.com/office/drawing/2014/main" id="{00000000-0008-0000-0800-0000894C0100}"/>
            </a:ext>
          </a:extLst>
        </xdr:cNvPr>
        <xdr:cNvSpPr>
          <a:spLocks noChangeShapeType="1"/>
        </xdr:cNvSpPr>
      </xdr:nvSpPr>
      <xdr:spPr bwMode="auto">
        <a:xfrm flipH="1">
          <a:off x="4067174" y="3305175"/>
          <a:ext cx="200026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390525</xdr:colOff>
      <xdr:row>2</xdr:row>
      <xdr:rowOff>0</xdr:rowOff>
    </xdr:from>
    <xdr:to>
      <xdr:col>25</xdr:col>
      <xdr:colOff>238125</xdr:colOff>
      <xdr:row>2</xdr:row>
      <xdr:rowOff>0</xdr:rowOff>
    </xdr:to>
    <xdr:sp macro="" textlink="">
      <xdr:nvSpPr>
        <xdr:cNvPr id="85130" name="Line 287">
          <a:extLst>
            <a:ext uri="{FF2B5EF4-FFF2-40B4-BE49-F238E27FC236}">
              <a16:creationId xmlns:a16="http://schemas.microsoft.com/office/drawing/2014/main" id="{00000000-0008-0000-0800-00008A4C0100}"/>
            </a:ext>
          </a:extLst>
        </xdr:cNvPr>
        <xdr:cNvSpPr>
          <a:spLocks noChangeShapeType="1"/>
        </xdr:cNvSpPr>
      </xdr:nvSpPr>
      <xdr:spPr bwMode="auto">
        <a:xfrm>
          <a:off x="4705350" y="314325"/>
          <a:ext cx="2190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27</xdr:row>
      <xdr:rowOff>133350</xdr:rowOff>
    </xdr:from>
    <xdr:to>
      <xdr:col>26</xdr:col>
      <xdr:colOff>0</xdr:colOff>
      <xdr:row>27</xdr:row>
      <xdr:rowOff>133350</xdr:rowOff>
    </xdr:to>
    <xdr:sp macro="" textlink="">
      <xdr:nvSpPr>
        <xdr:cNvPr id="85131" name="Line 288">
          <a:extLst>
            <a:ext uri="{FF2B5EF4-FFF2-40B4-BE49-F238E27FC236}">
              <a16:creationId xmlns:a16="http://schemas.microsoft.com/office/drawing/2014/main" id="{00000000-0008-0000-0800-00008B4C0100}"/>
            </a:ext>
          </a:extLst>
        </xdr:cNvPr>
        <xdr:cNvSpPr>
          <a:spLocks noChangeShapeType="1"/>
        </xdr:cNvSpPr>
      </xdr:nvSpPr>
      <xdr:spPr bwMode="auto">
        <a:xfrm>
          <a:off x="7315200" y="503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26</xdr:row>
      <xdr:rowOff>123825</xdr:rowOff>
    </xdr:from>
    <xdr:to>
      <xdr:col>26</xdr:col>
      <xdr:colOff>0</xdr:colOff>
      <xdr:row>27</xdr:row>
      <xdr:rowOff>123825</xdr:rowOff>
    </xdr:to>
    <xdr:sp macro="" textlink="">
      <xdr:nvSpPr>
        <xdr:cNvPr id="85132" name="Line 289">
          <a:extLst>
            <a:ext uri="{FF2B5EF4-FFF2-40B4-BE49-F238E27FC236}">
              <a16:creationId xmlns:a16="http://schemas.microsoft.com/office/drawing/2014/main" id="{00000000-0008-0000-0800-00008C4C0100}"/>
            </a:ext>
          </a:extLst>
        </xdr:cNvPr>
        <xdr:cNvSpPr>
          <a:spLocks noChangeShapeType="1"/>
        </xdr:cNvSpPr>
      </xdr:nvSpPr>
      <xdr:spPr bwMode="auto">
        <a:xfrm>
          <a:off x="7315200" y="4848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26</xdr:row>
      <xdr:rowOff>123825</xdr:rowOff>
    </xdr:from>
    <xdr:to>
      <xdr:col>31</xdr:col>
      <xdr:colOff>0</xdr:colOff>
      <xdr:row>27</xdr:row>
      <xdr:rowOff>133350</xdr:rowOff>
    </xdr:to>
    <xdr:sp macro="" textlink="">
      <xdr:nvSpPr>
        <xdr:cNvPr id="85133" name="Line 290">
          <a:extLst>
            <a:ext uri="{FF2B5EF4-FFF2-40B4-BE49-F238E27FC236}">
              <a16:creationId xmlns:a16="http://schemas.microsoft.com/office/drawing/2014/main" id="{00000000-0008-0000-0800-00008D4C0100}"/>
            </a:ext>
          </a:extLst>
        </xdr:cNvPr>
        <xdr:cNvSpPr>
          <a:spLocks noChangeShapeType="1"/>
        </xdr:cNvSpPr>
      </xdr:nvSpPr>
      <xdr:spPr bwMode="auto">
        <a:xfrm>
          <a:off x="8772525" y="484822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27</xdr:row>
      <xdr:rowOff>0</xdr:rowOff>
    </xdr:from>
    <xdr:to>
      <xdr:col>31</xdr:col>
      <xdr:colOff>0</xdr:colOff>
      <xdr:row>27</xdr:row>
      <xdr:rowOff>0</xdr:rowOff>
    </xdr:to>
    <xdr:sp macro="" textlink="">
      <xdr:nvSpPr>
        <xdr:cNvPr id="85134" name="Line 291">
          <a:extLst>
            <a:ext uri="{FF2B5EF4-FFF2-40B4-BE49-F238E27FC236}">
              <a16:creationId xmlns:a16="http://schemas.microsoft.com/office/drawing/2014/main" id="{00000000-0008-0000-0800-00008E4C0100}"/>
            </a:ext>
          </a:extLst>
        </xdr:cNvPr>
        <xdr:cNvSpPr>
          <a:spLocks noChangeShapeType="1"/>
        </xdr:cNvSpPr>
      </xdr:nvSpPr>
      <xdr:spPr bwMode="auto">
        <a:xfrm>
          <a:off x="7315200" y="4905375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485775</xdr:colOff>
      <xdr:row>33</xdr:row>
      <xdr:rowOff>0</xdr:rowOff>
    </xdr:from>
    <xdr:to>
      <xdr:col>29</xdr:col>
      <xdr:colOff>95250</xdr:colOff>
      <xdr:row>36</xdr:row>
      <xdr:rowOff>0</xdr:rowOff>
    </xdr:to>
    <xdr:sp macro="" textlink="">
      <xdr:nvSpPr>
        <xdr:cNvPr id="85135" name="Oval 292">
          <a:extLst>
            <a:ext uri="{FF2B5EF4-FFF2-40B4-BE49-F238E27FC236}">
              <a16:creationId xmlns:a16="http://schemas.microsoft.com/office/drawing/2014/main" id="{00000000-0008-0000-0800-00008F4C0100}"/>
            </a:ext>
          </a:extLst>
        </xdr:cNvPr>
        <xdr:cNvSpPr>
          <a:spLocks noChangeArrowheads="1"/>
        </xdr:cNvSpPr>
      </xdr:nvSpPr>
      <xdr:spPr bwMode="auto">
        <a:xfrm>
          <a:off x="7800975" y="5934075"/>
          <a:ext cx="514350" cy="514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25</xdr:col>
      <xdr:colOff>457200</xdr:colOff>
      <xdr:row>28</xdr:row>
      <xdr:rowOff>123825</xdr:rowOff>
    </xdr:from>
    <xdr:to>
      <xdr:col>26</xdr:col>
      <xdr:colOff>476250</xdr:colOff>
      <xdr:row>29</xdr:row>
      <xdr:rowOff>38100</xdr:rowOff>
    </xdr:to>
    <xdr:sp macro="" textlink="">
      <xdr:nvSpPr>
        <xdr:cNvPr id="85136" name="Line 295">
          <a:extLst>
            <a:ext uri="{FF2B5EF4-FFF2-40B4-BE49-F238E27FC236}">
              <a16:creationId xmlns:a16="http://schemas.microsoft.com/office/drawing/2014/main" id="{00000000-0008-0000-0800-0000904C0100}"/>
            </a:ext>
          </a:extLst>
        </xdr:cNvPr>
        <xdr:cNvSpPr>
          <a:spLocks noChangeShapeType="1"/>
        </xdr:cNvSpPr>
      </xdr:nvSpPr>
      <xdr:spPr bwMode="auto">
        <a:xfrm flipH="1">
          <a:off x="7115175" y="5200650"/>
          <a:ext cx="67627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457200</xdr:colOff>
      <xdr:row>28</xdr:row>
      <xdr:rowOff>114300</xdr:rowOff>
    </xdr:from>
    <xdr:to>
      <xdr:col>26</xdr:col>
      <xdr:colOff>485775</xdr:colOff>
      <xdr:row>29</xdr:row>
      <xdr:rowOff>38100</xdr:rowOff>
    </xdr:to>
    <xdr:sp macro="" textlink="">
      <xdr:nvSpPr>
        <xdr:cNvPr id="85137" name="Line 296">
          <a:extLst>
            <a:ext uri="{FF2B5EF4-FFF2-40B4-BE49-F238E27FC236}">
              <a16:creationId xmlns:a16="http://schemas.microsoft.com/office/drawing/2014/main" id="{00000000-0008-0000-0800-0000914C0100}"/>
            </a:ext>
          </a:extLst>
        </xdr:cNvPr>
        <xdr:cNvSpPr>
          <a:spLocks noChangeShapeType="1"/>
        </xdr:cNvSpPr>
      </xdr:nvSpPr>
      <xdr:spPr bwMode="auto">
        <a:xfrm>
          <a:off x="7772400" y="5191125"/>
          <a:ext cx="285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485775</xdr:colOff>
      <xdr:row>28</xdr:row>
      <xdr:rowOff>123825</xdr:rowOff>
    </xdr:from>
    <xdr:to>
      <xdr:col>29</xdr:col>
      <xdr:colOff>9525</xdr:colOff>
      <xdr:row>29</xdr:row>
      <xdr:rowOff>38100</xdr:rowOff>
    </xdr:to>
    <xdr:sp macro="" textlink="">
      <xdr:nvSpPr>
        <xdr:cNvPr id="85138" name="Line 297">
          <a:extLst>
            <a:ext uri="{FF2B5EF4-FFF2-40B4-BE49-F238E27FC236}">
              <a16:creationId xmlns:a16="http://schemas.microsoft.com/office/drawing/2014/main" id="{00000000-0008-0000-0800-0000924C0100}"/>
            </a:ext>
          </a:extLst>
        </xdr:cNvPr>
        <xdr:cNvSpPr>
          <a:spLocks noChangeShapeType="1"/>
        </xdr:cNvSpPr>
      </xdr:nvSpPr>
      <xdr:spPr bwMode="auto">
        <a:xfrm flipV="1">
          <a:off x="7800975" y="5200650"/>
          <a:ext cx="42862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28</xdr:row>
      <xdr:rowOff>114300</xdr:rowOff>
    </xdr:from>
    <xdr:to>
      <xdr:col>29</xdr:col>
      <xdr:colOff>47625</xdr:colOff>
      <xdr:row>29</xdr:row>
      <xdr:rowOff>66675</xdr:rowOff>
    </xdr:to>
    <xdr:sp macro="" textlink="">
      <xdr:nvSpPr>
        <xdr:cNvPr id="85139" name="Line 298">
          <a:extLst>
            <a:ext uri="{FF2B5EF4-FFF2-40B4-BE49-F238E27FC236}">
              <a16:creationId xmlns:a16="http://schemas.microsoft.com/office/drawing/2014/main" id="{00000000-0008-0000-0800-0000934C0100}"/>
            </a:ext>
          </a:extLst>
        </xdr:cNvPr>
        <xdr:cNvSpPr>
          <a:spLocks noChangeShapeType="1"/>
        </xdr:cNvSpPr>
      </xdr:nvSpPr>
      <xdr:spPr bwMode="auto">
        <a:xfrm>
          <a:off x="8220075" y="5191125"/>
          <a:ext cx="47625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38100</xdr:colOff>
      <xdr:row>28</xdr:row>
      <xdr:rowOff>133350</xdr:rowOff>
    </xdr:from>
    <xdr:to>
      <xdr:col>32</xdr:col>
      <xdr:colOff>0</xdr:colOff>
      <xdr:row>29</xdr:row>
      <xdr:rowOff>47625</xdr:rowOff>
    </xdr:to>
    <xdr:sp macro="" textlink="">
      <xdr:nvSpPr>
        <xdr:cNvPr id="85140" name="Line 301">
          <a:extLst>
            <a:ext uri="{FF2B5EF4-FFF2-40B4-BE49-F238E27FC236}">
              <a16:creationId xmlns:a16="http://schemas.microsoft.com/office/drawing/2014/main" id="{00000000-0008-0000-0800-0000944C0100}"/>
            </a:ext>
          </a:extLst>
        </xdr:cNvPr>
        <xdr:cNvSpPr>
          <a:spLocks noChangeShapeType="1"/>
        </xdr:cNvSpPr>
      </xdr:nvSpPr>
      <xdr:spPr bwMode="auto">
        <a:xfrm flipH="1">
          <a:off x="8258175" y="5210175"/>
          <a:ext cx="79057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476250</xdr:colOff>
      <xdr:row>29</xdr:row>
      <xdr:rowOff>9525</xdr:rowOff>
    </xdr:from>
    <xdr:to>
      <xdr:col>26</xdr:col>
      <xdr:colOff>428625</xdr:colOff>
      <xdr:row>29</xdr:row>
      <xdr:rowOff>95250</xdr:rowOff>
    </xdr:to>
    <xdr:sp macro="" textlink="">
      <xdr:nvSpPr>
        <xdr:cNvPr id="85141" name="Line 303">
          <a:extLst>
            <a:ext uri="{FF2B5EF4-FFF2-40B4-BE49-F238E27FC236}">
              <a16:creationId xmlns:a16="http://schemas.microsoft.com/office/drawing/2014/main" id="{00000000-0008-0000-0800-0000954C0100}"/>
            </a:ext>
          </a:extLst>
        </xdr:cNvPr>
        <xdr:cNvSpPr>
          <a:spLocks noChangeShapeType="1"/>
        </xdr:cNvSpPr>
      </xdr:nvSpPr>
      <xdr:spPr bwMode="auto">
        <a:xfrm flipV="1">
          <a:off x="7134225" y="5257800"/>
          <a:ext cx="6096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457200</xdr:colOff>
      <xdr:row>29</xdr:row>
      <xdr:rowOff>9525</xdr:rowOff>
    </xdr:from>
    <xdr:to>
      <xdr:col>28</xdr:col>
      <xdr:colOff>104775</xdr:colOff>
      <xdr:row>29</xdr:row>
      <xdr:rowOff>104775</xdr:rowOff>
    </xdr:to>
    <xdr:sp macro="" textlink="">
      <xdr:nvSpPr>
        <xdr:cNvPr id="85142" name="Line 304">
          <a:extLst>
            <a:ext uri="{FF2B5EF4-FFF2-40B4-BE49-F238E27FC236}">
              <a16:creationId xmlns:a16="http://schemas.microsoft.com/office/drawing/2014/main" id="{00000000-0008-0000-0800-0000964C0100}"/>
            </a:ext>
          </a:extLst>
        </xdr:cNvPr>
        <xdr:cNvSpPr>
          <a:spLocks noChangeShapeType="1"/>
        </xdr:cNvSpPr>
      </xdr:nvSpPr>
      <xdr:spPr bwMode="auto">
        <a:xfrm flipV="1">
          <a:off x="7772400" y="5257800"/>
          <a:ext cx="4286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29</xdr:row>
      <xdr:rowOff>19050</xdr:rowOff>
    </xdr:from>
    <xdr:to>
      <xdr:col>31</xdr:col>
      <xdr:colOff>266700</xdr:colOff>
      <xdr:row>29</xdr:row>
      <xdr:rowOff>104775</xdr:rowOff>
    </xdr:to>
    <xdr:sp macro="" textlink="">
      <xdr:nvSpPr>
        <xdr:cNvPr id="85143" name="Line 305">
          <a:extLst>
            <a:ext uri="{FF2B5EF4-FFF2-40B4-BE49-F238E27FC236}">
              <a16:creationId xmlns:a16="http://schemas.microsoft.com/office/drawing/2014/main" id="{00000000-0008-0000-0800-0000974C0100}"/>
            </a:ext>
          </a:extLst>
        </xdr:cNvPr>
        <xdr:cNvSpPr>
          <a:spLocks noChangeShapeType="1"/>
        </xdr:cNvSpPr>
      </xdr:nvSpPr>
      <xdr:spPr bwMode="auto">
        <a:xfrm flipV="1">
          <a:off x="8229600" y="5267325"/>
          <a:ext cx="80962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419100</xdr:colOff>
      <xdr:row>29</xdr:row>
      <xdr:rowOff>9525</xdr:rowOff>
    </xdr:from>
    <xdr:to>
      <xdr:col>26</xdr:col>
      <xdr:colOff>457200</xdr:colOff>
      <xdr:row>29</xdr:row>
      <xdr:rowOff>104775</xdr:rowOff>
    </xdr:to>
    <xdr:sp macro="" textlink="">
      <xdr:nvSpPr>
        <xdr:cNvPr id="85144" name="Line 306">
          <a:extLst>
            <a:ext uri="{FF2B5EF4-FFF2-40B4-BE49-F238E27FC236}">
              <a16:creationId xmlns:a16="http://schemas.microsoft.com/office/drawing/2014/main" id="{00000000-0008-0000-0800-0000984C0100}"/>
            </a:ext>
          </a:extLst>
        </xdr:cNvPr>
        <xdr:cNvSpPr>
          <a:spLocks noChangeShapeType="1"/>
        </xdr:cNvSpPr>
      </xdr:nvSpPr>
      <xdr:spPr bwMode="auto">
        <a:xfrm>
          <a:off x="7734300" y="5257800"/>
          <a:ext cx="3810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95250</xdr:colOff>
      <xdr:row>29</xdr:row>
      <xdr:rowOff>19050</xdr:rowOff>
    </xdr:from>
    <xdr:to>
      <xdr:col>29</xdr:col>
      <xdr:colOff>9525</xdr:colOff>
      <xdr:row>29</xdr:row>
      <xdr:rowOff>114300</xdr:rowOff>
    </xdr:to>
    <xdr:sp macro="" textlink="">
      <xdr:nvSpPr>
        <xdr:cNvPr id="85145" name="Line 307">
          <a:extLst>
            <a:ext uri="{FF2B5EF4-FFF2-40B4-BE49-F238E27FC236}">
              <a16:creationId xmlns:a16="http://schemas.microsoft.com/office/drawing/2014/main" id="{00000000-0008-0000-0800-0000994C0100}"/>
            </a:ext>
          </a:extLst>
        </xdr:cNvPr>
        <xdr:cNvSpPr>
          <a:spLocks noChangeShapeType="1"/>
        </xdr:cNvSpPr>
      </xdr:nvSpPr>
      <xdr:spPr bwMode="auto">
        <a:xfrm>
          <a:off x="8191500" y="5267325"/>
          <a:ext cx="3810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29</xdr:row>
      <xdr:rowOff>47625</xdr:rowOff>
    </xdr:from>
    <xdr:to>
      <xdr:col>31</xdr:col>
      <xdr:colOff>0</xdr:colOff>
      <xdr:row>39</xdr:row>
      <xdr:rowOff>0</xdr:rowOff>
    </xdr:to>
    <xdr:sp macro="" textlink="">
      <xdr:nvSpPr>
        <xdr:cNvPr id="85146" name="Line 309">
          <a:extLst>
            <a:ext uri="{FF2B5EF4-FFF2-40B4-BE49-F238E27FC236}">
              <a16:creationId xmlns:a16="http://schemas.microsoft.com/office/drawing/2014/main" id="{00000000-0008-0000-0800-00009A4C0100}"/>
            </a:ext>
          </a:extLst>
        </xdr:cNvPr>
        <xdr:cNvSpPr>
          <a:spLocks noChangeShapeType="1"/>
        </xdr:cNvSpPr>
      </xdr:nvSpPr>
      <xdr:spPr bwMode="auto">
        <a:xfrm flipH="1" flipV="1">
          <a:off x="8772525" y="5295900"/>
          <a:ext cx="0" cy="15811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219075</xdr:colOff>
      <xdr:row>28</xdr:row>
      <xdr:rowOff>0</xdr:rowOff>
    </xdr:from>
    <xdr:to>
      <xdr:col>35</xdr:col>
      <xdr:colOff>47625</xdr:colOff>
      <xdr:row>28</xdr:row>
      <xdr:rowOff>0</xdr:rowOff>
    </xdr:to>
    <xdr:sp macro="" textlink="">
      <xdr:nvSpPr>
        <xdr:cNvPr id="85147" name="Line 310">
          <a:extLst>
            <a:ext uri="{FF2B5EF4-FFF2-40B4-BE49-F238E27FC236}">
              <a16:creationId xmlns:a16="http://schemas.microsoft.com/office/drawing/2014/main" id="{00000000-0008-0000-0800-00009B4C0100}"/>
            </a:ext>
          </a:extLst>
        </xdr:cNvPr>
        <xdr:cNvSpPr>
          <a:spLocks noChangeShapeType="1"/>
        </xdr:cNvSpPr>
      </xdr:nvSpPr>
      <xdr:spPr bwMode="auto">
        <a:xfrm>
          <a:off x="8991600" y="5076825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209550</xdr:colOff>
      <xdr:row>39</xdr:row>
      <xdr:rowOff>0</xdr:rowOff>
    </xdr:from>
    <xdr:to>
      <xdr:col>35</xdr:col>
      <xdr:colOff>57150</xdr:colOff>
      <xdr:row>39</xdr:row>
      <xdr:rowOff>0</xdr:rowOff>
    </xdr:to>
    <xdr:sp macro="" textlink="">
      <xdr:nvSpPr>
        <xdr:cNvPr id="85148" name="Line 311">
          <a:extLst>
            <a:ext uri="{FF2B5EF4-FFF2-40B4-BE49-F238E27FC236}">
              <a16:creationId xmlns:a16="http://schemas.microsoft.com/office/drawing/2014/main" id="{00000000-0008-0000-0800-00009C4C0100}"/>
            </a:ext>
          </a:extLst>
        </xdr:cNvPr>
        <xdr:cNvSpPr>
          <a:spLocks noChangeShapeType="1"/>
        </xdr:cNvSpPr>
      </xdr:nvSpPr>
      <xdr:spPr bwMode="auto">
        <a:xfrm>
          <a:off x="8982075" y="687705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228600</xdr:colOff>
      <xdr:row>39</xdr:row>
      <xdr:rowOff>123825</xdr:rowOff>
    </xdr:from>
    <xdr:to>
      <xdr:col>35</xdr:col>
      <xdr:colOff>66675</xdr:colOff>
      <xdr:row>39</xdr:row>
      <xdr:rowOff>123825</xdr:rowOff>
    </xdr:to>
    <xdr:sp macro="" textlink="">
      <xdr:nvSpPr>
        <xdr:cNvPr id="85149" name="Line 312">
          <a:extLst>
            <a:ext uri="{FF2B5EF4-FFF2-40B4-BE49-F238E27FC236}">
              <a16:creationId xmlns:a16="http://schemas.microsoft.com/office/drawing/2014/main" id="{00000000-0008-0000-0800-00009D4C0100}"/>
            </a:ext>
          </a:extLst>
        </xdr:cNvPr>
        <xdr:cNvSpPr>
          <a:spLocks noChangeShapeType="1"/>
        </xdr:cNvSpPr>
      </xdr:nvSpPr>
      <xdr:spPr bwMode="auto">
        <a:xfrm>
          <a:off x="9001125" y="700087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39</xdr:row>
      <xdr:rowOff>133350</xdr:rowOff>
    </xdr:from>
    <xdr:to>
      <xdr:col>35</xdr:col>
      <xdr:colOff>0</xdr:colOff>
      <xdr:row>40</xdr:row>
      <xdr:rowOff>133350</xdr:rowOff>
    </xdr:to>
    <xdr:sp macro="" textlink="">
      <xdr:nvSpPr>
        <xdr:cNvPr id="85150" name="Line 313">
          <a:extLst>
            <a:ext uri="{FF2B5EF4-FFF2-40B4-BE49-F238E27FC236}">
              <a16:creationId xmlns:a16="http://schemas.microsoft.com/office/drawing/2014/main" id="{00000000-0008-0000-0800-00009E4C0100}"/>
            </a:ext>
          </a:extLst>
        </xdr:cNvPr>
        <xdr:cNvSpPr>
          <a:spLocks noChangeShapeType="1"/>
        </xdr:cNvSpPr>
      </xdr:nvSpPr>
      <xdr:spPr bwMode="auto">
        <a:xfrm>
          <a:off x="9534525" y="70104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28</xdr:row>
      <xdr:rowOff>0</xdr:rowOff>
    </xdr:from>
    <xdr:to>
      <xdr:col>35</xdr:col>
      <xdr:colOff>0</xdr:colOff>
      <xdr:row>39</xdr:row>
      <xdr:rowOff>0</xdr:rowOff>
    </xdr:to>
    <xdr:sp macro="" textlink="">
      <xdr:nvSpPr>
        <xdr:cNvPr id="85151" name="Line 314">
          <a:extLst>
            <a:ext uri="{FF2B5EF4-FFF2-40B4-BE49-F238E27FC236}">
              <a16:creationId xmlns:a16="http://schemas.microsoft.com/office/drawing/2014/main" id="{00000000-0008-0000-0800-00009F4C0100}"/>
            </a:ext>
          </a:extLst>
        </xdr:cNvPr>
        <xdr:cNvSpPr>
          <a:spLocks noChangeShapeType="1"/>
        </xdr:cNvSpPr>
      </xdr:nvSpPr>
      <xdr:spPr bwMode="auto">
        <a:xfrm>
          <a:off x="9534525" y="5076825"/>
          <a:ext cx="0" cy="1800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419100</xdr:colOff>
      <xdr:row>38</xdr:row>
      <xdr:rowOff>38100</xdr:rowOff>
    </xdr:from>
    <xdr:to>
      <xdr:col>26</xdr:col>
      <xdr:colOff>495300</xdr:colOff>
      <xdr:row>38</xdr:row>
      <xdr:rowOff>123825</xdr:rowOff>
    </xdr:to>
    <xdr:sp macro="" textlink="">
      <xdr:nvSpPr>
        <xdr:cNvPr id="85152" name="Oval 315">
          <a:extLst>
            <a:ext uri="{FF2B5EF4-FFF2-40B4-BE49-F238E27FC236}">
              <a16:creationId xmlns:a16="http://schemas.microsoft.com/office/drawing/2014/main" id="{00000000-0008-0000-0800-0000A04C0100}"/>
            </a:ext>
          </a:extLst>
        </xdr:cNvPr>
        <xdr:cNvSpPr>
          <a:spLocks noChangeArrowheads="1"/>
        </xdr:cNvSpPr>
      </xdr:nvSpPr>
      <xdr:spPr bwMode="auto">
        <a:xfrm>
          <a:off x="773430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38</xdr:row>
      <xdr:rowOff>38100</xdr:rowOff>
    </xdr:from>
    <xdr:to>
      <xdr:col>26</xdr:col>
      <xdr:colOff>581025</xdr:colOff>
      <xdr:row>38</xdr:row>
      <xdr:rowOff>123825</xdr:rowOff>
    </xdr:to>
    <xdr:sp macro="" textlink="">
      <xdr:nvSpPr>
        <xdr:cNvPr id="85153" name="Oval 316">
          <a:extLst>
            <a:ext uri="{FF2B5EF4-FFF2-40B4-BE49-F238E27FC236}">
              <a16:creationId xmlns:a16="http://schemas.microsoft.com/office/drawing/2014/main" id="{00000000-0008-0000-0800-0000A14C0100}"/>
            </a:ext>
          </a:extLst>
        </xdr:cNvPr>
        <xdr:cNvSpPr>
          <a:spLocks noChangeArrowheads="1"/>
        </xdr:cNvSpPr>
      </xdr:nvSpPr>
      <xdr:spPr bwMode="auto">
        <a:xfrm>
          <a:off x="782002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38</xdr:row>
      <xdr:rowOff>38100</xdr:rowOff>
    </xdr:from>
    <xdr:to>
      <xdr:col>26</xdr:col>
      <xdr:colOff>247650</xdr:colOff>
      <xdr:row>38</xdr:row>
      <xdr:rowOff>123825</xdr:rowOff>
    </xdr:to>
    <xdr:sp macro="" textlink="">
      <xdr:nvSpPr>
        <xdr:cNvPr id="85154" name="Oval 317">
          <a:extLst>
            <a:ext uri="{FF2B5EF4-FFF2-40B4-BE49-F238E27FC236}">
              <a16:creationId xmlns:a16="http://schemas.microsoft.com/office/drawing/2014/main" id="{00000000-0008-0000-0800-0000A24C0100}"/>
            </a:ext>
          </a:extLst>
        </xdr:cNvPr>
        <xdr:cNvSpPr>
          <a:spLocks noChangeArrowheads="1"/>
        </xdr:cNvSpPr>
      </xdr:nvSpPr>
      <xdr:spPr bwMode="auto">
        <a:xfrm>
          <a:off x="74866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38</xdr:row>
      <xdr:rowOff>38100</xdr:rowOff>
    </xdr:from>
    <xdr:to>
      <xdr:col>26</xdr:col>
      <xdr:colOff>161925</xdr:colOff>
      <xdr:row>38</xdr:row>
      <xdr:rowOff>123825</xdr:rowOff>
    </xdr:to>
    <xdr:sp macro="" textlink="">
      <xdr:nvSpPr>
        <xdr:cNvPr id="85155" name="Oval 318">
          <a:extLst>
            <a:ext uri="{FF2B5EF4-FFF2-40B4-BE49-F238E27FC236}">
              <a16:creationId xmlns:a16="http://schemas.microsoft.com/office/drawing/2014/main" id="{00000000-0008-0000-0800-0000A34C0100}"/>
            </a:ext>
          </a:extLst>
        </xdr:cNvPr>
        <xdr:cNvSpPr>
          <a:spLocks noChangeArrowheads="1"/>
        </xdr:cNvSpPr>
      </xdr:nvSpPr>
      <xdr:spPr bwMode="auto">
        <a:xfrm>
          <a:off x="740092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9525</xdr:colOff>
      <xdr:row>38</xdr:row>
      <xdr:rowOff>38100</xdr:rowOff>
    </xdr:from>
    <xdr:to>
      <xdr:col>26</xdr:col>
      <xdr:colOff>85725</xdr:colOff>
      <xdr:row>38</xdr:row>
      <xdr:rowOff>123825</xdr:rowOff>
    </xdr:to>
    <xdr:sp macro="" textlink="">
      <xdr:nvSpPr>
        <xdr:cNvPr id="85156" name="Oval 319">
          <a:extLst>
            <a:ext uri="{FF2B5EF4-FFF2-40B4-BE49-F238E27FC236}">
              <a16:creationId xmlns:a16="http://schemas.microsoft.com/office/drawing/2014/main" id="{00000000-0008-0000-0800-0000A44C0100}"/>
            </a:ext>
          </a:extLst>
        </xdr:cNvPr>
        <xdr:cNvSpPr>
          <a:spLocks noChangeArrowheads="1"/>
        </xdr:cNvSpPr>
      </xdr:nvSpPr>
      <xdr:spPr bwMode="auto">
        <a:xfrm>
          <a:off x="732472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257175</xdr:colOff>
      <xdr:row>38</xdr:row>
      <xdr:rowOff>38100</xdr:rowOff>
    </xdr:from>
    <xdr:to>
      <xdr:col>26</xdr:col>
      <xdr:colOff>333375</xdr:colOff>
      <xdr:row>38</xdr:row>
      <xdr:rowOff>123825</xdr:rowOff>
    </xdr:to>
    <xdr:sp macro="" textlink="">
      <xdr:nvSpPr>
        <xdr:cNvPr id="85157" name="Oval 320">
          <a:extLst>
            <a:ext uri="{FF2B5EF4-FFF2-40B4-BE49-F238E27FC236}">
              <a16:creationId xmlns:a16="http://schemas.microsoft.com/office/drawing/2014/main" id="{00000000-0008-0000-0800-0000A54C0100}"/>
            </a:ext>
          </a:extLst>
        </xdr:cNvPr>
        <xdr:cNvSpPr>
          <a:spLocks noChangeArrowheads="1"/>
        </xdr:cNvSpPr>
      </xdr:nvSpPr>
      <xdr:spPr bwMode="auto">
        <a:xfrm>
          <a:off x="75723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38</xdr:row>
      <xdr:rowOff>38100</xdr:rowOff>
    </xdr:from>
    <xdr:to>
      <xdr:col>26</xdr:col>
      <xdr:colOff>419100</xdr:colOff>
      <xdr:row>38</xdr:row>
      <xdr:rowOff>123825</xdr:rowOff>
    </xdr:to>
    <xdr:sp macro="" textlink="">
      <xdr:nvSpPr>
        <xdr:cNvPr id="85158" name="Oval 321">
          <a:extLst>
            <a:ext uri="{FF2B5EF4-FFF2-40B4-BE49-F238E27FC236}">
              <a16:creationId xmlns:a16="http://schemas.microsoft.com/office/drawing/2014/main" id="{00000000-0008-0000-0800-0000A64C0100}"/>
            </a:ext>
          </a:extLst>
        </xdr:cNvPr>
        <xdr:cNvSpPr>
          <a:spLocks noChangeArrowheads="1"/>
        </xdr:cNvSpPr>
      </xdr:nvSpPr>
      <xdr:spPr bwMode="auto">
        <a:xfrm>
          <a:off x="765810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190500</xdr:colOff>
      <xdr:row>38</xdr:row>
      <xdr:rowOff>38100</xdr:rowOff>
    </xdr:from>
    <xdr:to>
      <xdr:col>30</xdr:col>
      <xdr:colOff>266700</xdr:colOff>
      <xdr:row>38</xdr:row>
      <xdr:rowOff>123825</xdr:rowOff>
    </xdr:to>
    <xdr:sp macro="" textlink="">
      <xdr:nvSpPr>
        <xdr:cNvPr id="85159" name="Oval 322">
          <a:extLst>
            <a:ext uri="{FF2B5EF4-FFF2-40B4-BE49-F238E27FC236}">
              <a16:creationId xmlns:a16="http://schemas.microsoft.com/office/drawing/2014/main" id="{00000000-0008-0000-0800-0000A74C0100}"/>
            </a:ext>
          </a:extLst>
        </xdr:cNvPr>
        <xdr:cNvSpPr>
          <a:spLocks noChangeArrowheads="1"/>
        </xdr:cNvSpPr>
      </xdr:nvSpPr>
      <xdr:spPr bwMode="auto">
        <a:xfrm>
          <a:off x="868680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104775</xdr:colOff>
      <xdr:row>38</xdr:row>
      <xdr:rowOff>38100</xdr:rowOff>
    </xdr:from>
    <xdr:to>
      <xdr:col>30</xdr:col>
      <xdr:colOff>180975</xdr:colOff>
      <xdr:row>38</xdr:row>
      <xdr:rowOff>123825</xdr:rowOff>
    </xdr:to>
    <xdr:sp macro="" textlink="">
      <xdr:nvSpPr>
        <xdr:cNvPr id="85160" name="Oval 323">
          <a:extLst>
            <a:ext uri="{FF2B5EF4-FFF2-40B4-BE49-F238E27FC236}">
              <a16:creationId xmlns:a16="http://schemas.microsoft.com/office/drawing/2014/main" id="{00000000-0008-0000-0800-0000A84C0100}"/>
            </a:ext>
          </a:extLst>
        </xdr:cNvPr>
        <xdr:cNvSpPr>
          <a:spLocks noChangeArrowheads="1"/>
        </xdr:cNvSpPr>
      </xdr:nvSpPr>
      <xdr:spPr bwMode="auto">
        <a:xfrm>
          <a:off x="86010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28575</xdr:colOff>
      <xdr:row>38</xdr:row>
      <xdr:rowOff>38100</xdr:rowOff>
    </xdr:from>
    <xdr:to>
      <xdr:col>30</xdr:col>
      <xdr:colOff>104775</xdr:colOff>
      <xdr:row>38</xdr:row>
      <xdr:rowOff>123825</xdr:rowOff>
    </xdr:to>
    <xdr:sp macro="" textlink="">
      <xdr:nvSpPr>
        <xdr:cNvPr id="85161" name="Oval 324">
          <a:extLst>
            <a:ext uri="{FF2B5EF4-FFF2-40B4-BE49-F238E27FC236}">
              <a16:creationId xmlns:a16="http://schemas.microsoft.com/office/drawing/2014/main" id="{00000000-0008-0000-0800-0000A94C0100}"/>
            </a:ext>
          </a:extLst>
        </xdr:cNvPr>
        <xdr:cNvSpPr>
          <a:spLocks noChangeArrowheads="1"/>
        </xdr:cNvSpPr>
      </xdr:nvSpPr>
      <xdr:spPr bwMode="auto">
        <a:xfrm>
          <a:off x="85248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66675</xdr:colOff>
      <xdr:row>38</xdr:row>
      <xdr:rowOff>38100</xdr:rowOff>
    </xdr:from>
    <xdr:to>
      <xdr:col>29</xdr:col>
      <xdr:colOff>142875</xdr:colOff>
      <xdr:row>38</xdr:row>
      <xdr:rowOff>123825</xdr:rowOff>
    </xdr:to>
    <xdr:sp macro="" textlink="">
      <xdr:nvSpPr>
        <xdr:cNvPr id="85162" name="Oval 325">
          <a:extLst>
            <a:ext uri="{FF2B5EF4-FFF2-40B4-BE49-F238E27FC236}">
              <a16:creationId xmlns:a16="http://schemas.microsoft.com/office/drawing/2014/main" id="{00000000-0008-0000-0800-0000AA4C0100}"/>
            </a:ext>
          </a:extLst>
        </xdr:cNvPr>
        <xdr:cNvSpPr>
          <a:spLocks noChangeArrowheads="1"/>
        </xdr:cNvSpPr>
      </xdr:nvSpPr>
      <xdr:spPr bwMode="auto">
        <a:xfrm>
          <a:off x="82867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19050</xdr:colOff>
      <xdr:row>38</xdr:row>
      <xdr:rowOff>38100</xdr:rowOff>
    </xdr:from>
    <xdr:to>
      <xdr:col>27</xdr:col>
      <xdr:colOff>95250</xdr:colOff>
      <xdr:row>38</xdr:row>
      <xdr:rowOff>123825</xdr:rowOff>
    </xdr:to>
    <xdr:sp macro="" textlink="">
      <xdr:nvSpPr>
        <xdr:cNvPr id="85163" name="Oval 326">
          <a:extLst>
            <a:ext uri="{FF2B5EF4-FFF2-40B4-BE49-F238E27FC236}">
              <a16:creationId xmlns:a16="http://schemas.microsoft.com/office/drawing/2014/main" id="{00000000-0008-0000-0800-0000AB4C0100}"/>
            </a:ext>
          </a:extLst>
        </xdr:cNvPr>
        <xdr:cNvSpPr>
          <a:spLocks noChangeArrowheads="1"/>
        </xdr:cNvSpPr>
      </xdr:nvSpPr>
      <xdr:spPr bwMode="auto">
        <a:xfrm>
          <a:off x="79914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590550</xdr:colOff>
      <xdr:row>38</xdr:row>
      <xdr:rowOff>38100</xdr:rowOff>
    </xdr:from>
    <xdr:to>
      <xdr:col>27</xdr:col>
      <xdr:colOff>9525</xdr:colOff>
      <xdr:row>38</xdr:row>
      <xdr:rowOff>123825</xdr:rowOff>
    </xdr:to>
    <xdr:sp macro="" textlink="">
      <xdr:nvSpPr>
        <xdr:cNvPr id="85164" name="Oval 327">
          <a:extLst>
            <a:ext uri="{FF2B5EF4-FFF2-40B4-BE49-F238E27FC236}">
              <a16:creationId xmlns:a16="http://schemas.microsoft.com/office/drawing/2014/main" id="{00000000-0008-0000-0800-0000AC4C0100}"/>
            </a:ext>
          </a:extLst>
        </xdr:cNvPr>
        <xdr:cNvSpPr>
          <a:spLocks noChangeArrowheads="1"/>
        </xdr:cNvSpPr>
      </xdr:nvSpPr>
      <xdr:spPr bwMode="auto">
        <a:xfrm>
          <a:off x="79057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133350</xdr:colOff>
      <xdr:row>38</xdr:row>
      <xdr:rowOff>38100</xdr:rowOff>
    </xdr:from>
    <xdr:to>
      <xdr:col>29</xdr:col>
      <xdr:colOff>209550</xdr:colOff>
      <xdr:row>38</xdr:row>
      <xdr:rowOff>123825</xdr:rowOff>
    </xdr:to>
    <xdr:sp macro="" textlink="">
      <xdr:nvSpPr>
        <xdr:cNvPr id="85165" name="Oval 328">
          <a:extLst>
            <a:ext uri="{FF2B5EF4-FFF2-40B4-BE49-F238E27FC236}">
              <a16:creationId xmlns:a16="http://schemas.microsoft.com/office/drawing/2014/main" id="{00000000-0008-0000-0800-0000AD4C0100}"/>
            </a:ext>
          </a:extLst>
        </xdr:cNvPr>
        <xdr:cNvSpPr>
          <a:spLocks noChangeArrowheads="1"/>
        </xdr:cNvSpPr>
      </xdr:nvSpPr>
      <xdr:spPr bwMode="auto">
        <a:xfrm>
          <a:off x="835342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219075</xdr:colOff>
      <xdr:row>38</xdr:row>
      <xdr:rowOff>38100</xdr:rowOff>
    </xdr:from>
    <xdr:to>
      <xdr:col>30</xdr:col>
      <xdr:colOff>19050</xdr:colOff>
      <xdr:row>38</xdr:row>
      <xdr:rowOff>123825</xdr:rowOff>
    </xdr:to>
    <xdr:sp macro="" textlink="">
      <xdr:nvSpPr>
        <xdr:cNvPr id="85166" name="Oval 329">
          <a:extLst>
            <a:ext uri="{FF2B5EF4-FFF2-40B4-BE49-F238E27FC236}">
              <a16:creationId xmlns:a16="http://schemas.microsoft.com/office/drawing/2014/main" id="{00000000-0008-0000-0800-0000AE4C0100}"/>
            </a:ext>
          </a:extLst>
        </xdr:cNvPr>
        <xdr:cNvSpPr>
          <a:spLocks noChangeArrowheads="1"/>
        </xdr:cNvSpPr>
      </xdr:nvSpPr>
      <xdr:spPr bwMode="auto">
        <a:xfrm>
          <a:off x="84391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38</xdr:row>
      <xdr:rowOff>38100</xdr:rowOff>
    </xdr:from>
    <xdr:to>
      <xdr:col>29</xdr:col>
      <xdr:colOff>0</xdr:colOff>
      <xdr:row>38</xdr:row>
      <xdr:rowOff>123825</xdr:rowOff>
    </xdr:to>
    <xdr:sp macro="" textlink="">
      <xdr:nvSpPr>
        <xdr:cNvPr id="85167" name="Oval 330">
          <a:extLst>
            <a:ext uri="{FF2B5EF4-FFF2-40B4-BE49-F238E27FC236}">
              <a16:creationId xmlns:a16="http://schemas.microsoft.com/office/drawing/2014/main" id="{00000000-0008-0000-0800-0000AF4C0100}"/>
            </a:ext>
          </a:extLst>
        </xdr:cNvPr>
        <xdr:cNvSpPr>
          <a:spLocks noChangeArrowheads="1"/>
        </xdr:cNvSpPr>
      </xdr:nvSpPr>
      <xdr:spPr bwMode="auto">
        <a:xfrm>
          <a:off x="81438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95250</xdr:colOff>
      <xdr:row>38</xdr:row>
      <xdr:rowOff>38100</xdr:rowOff>
    </xdr:from>
    <xdr:to>
      <xdr:col>28</xdr:col>
      <xdr:colOff>47625</xdr:colOff>
      <xdr:row>38</xdr:row>
      <xdr:rowOff>123825</xdr:rowOff>
    </xdr:to>
    <xdr:sp macro="" textlink="">
      <xdr:nvSpPr>
        <xdr:cNvPr id="85168" name="Oval 331">
          <a:extLst>
            <a:ext uri="{FF2B5EF4-FFF2-40B4-BE49-F238E27FC236}">
              <a16:creationId xmlns:a16="http://schemas.microsoft.com/office/drawing/2014/main" id="{00000000-0008-0000-0800-0000B04C0100}"/>
            </a:ext>
          </a:extLst>
        </xdr:cNvPr>
        <xdr:cNvSpPr>
          <a:spLocks noChangeArrowheads="1"/>
        </xdr:cNvSpPr>
      </xdr:nvSpPr>
      <xdr:spPr bwMode="auto">
        <a:xfrm>
          <a:off x="8067675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114300</xdr:colOff>
      <xdr:row>38</xdr:row>
      <xdr:rowOff>38100</xdr:rowOff>
    </xdr:from>
    <xdr:to>
      <xdr:col>29</xdr:col>
      <xdr:colOff>66675</xdr:colOff>
      <xdr:row>38</xdr:row>
      <xdr:rowOff>123825</xdr:rowOff>
    </xdr:to>
    <xdr:sp macro="" textlink="">
      <xdr:nvSpPr>
        <xdr:cNvPr id="85169" name="Oval 332">
          <a:extLst>
            <a:ext uri="{FF2B5EF4-FFF2-40B4-BE49-F238E27FC236}">
              <a16:creationId xmlns:a16="http://schemas.microsoft.com/office/drawing/2014/main" id="{00000000-0008-0000-0800-0000B14C0100}"/>
            </a:ext>
          </a:extLst>
        </xdr:cNvPr>
        <xdr:cNvSpPr>
          <a:spLocks noChangeArrowheads="1"/>
        </xdr:cNvSpPr>
      </xdr:nvSpPr>
      <xdr:spPr bwMode="auto">
        <a:xfrm>
          <a:off x="8210550" y="6781800"/>
          <a:ext cx="7620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638175</xdr:colOff>
      <xdr:row>37</xdr:row>
      <xdr:rowOff>47625</xdr:rowOff>
    </xdr:from>
    <xdr:to>
      <xdr:col>27</xdr:col>
      <xdr:colOff>85725</xdr:colOff>
      <xdr:row>38</xdr:row>
      <xdr:rowOff>38100</xdr:rowOff>
    </xdr:to>
    <xdr:sp macro="" textlink="">
      <xdr:nvSpPr>
        <xdr:cNvPr id="85170" name="Oval 333">
          <a:extLst>
            <a:ext uri="{FF2B5EF4-FFF2-40B4-BE49-F238E27FC236}">
              <a16:creationId xmlns:a16="http://schemas.microsoft.com/office/drawing/2014/main" id="{00000000-0008-0000-0800-0000B24C0100}"/>
            </a:ext>
          </a:extLst>
        </xdr:cNvPr>
        <xdr:cNvSpPr>
          <a:spLocks noChangeArrowheads="1"/>
        </xdr:cNvSpPr>
      </xdr:nvSpPr>
      <xdr:spPr bwMode="auto">
        <a:xfrm>
          <a:off x="795337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66675</xdr:colOff>
      <xdr:row>37</xdr:row>
      <xdr:rowOff>57150</xdr:rowOff>
    </xdr:from>
    <xdr:to>
      <xdr:col>29</xdr:col>
      <xdr:colOff>47625</xdr:colOff>
      <xdr:row>38</xdr:row>
      <xdr:rowOff>47625</xdr:rowOff>
    </xdr:to>
    <xdr:sp macro="" textlink="">
      <xdr:nvSpPr>
        <xdr:cNvPr id="85171" name="Oval 334">
          <a:extLst>
            <a:ext uri="{FF2B5EF4-FFF2-40B4-BE49-F238E27FC236}">
              <a16:creationId xmlns:a16="http://schemas.microsoft.com/office/drawing/2014/main" id="{00000000-0008-0000-0800-0000B34C0100}"/>
            </a:ext>
          </a:extLst>
        </xdr:cNvPr>
        <xdr:cNvSpPr>
          <a:spLocks noChangeArrowheads="1"/>
        </xdr:cNvSpPr>
      </xdr:nvSpPr>
      <xdr:spPr bwMode="auto">
        <a:xfrm>
          <a:off x="8162925" y="6677025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37</xdr:row>
      <xdr:rowOff>47625</xdr:rowOff>
    </xdr:from>
    <xdr:to>
      <xdr:col>28</xdr:col>
      <xdr:colOff>66675</xdr:colOff>
      <xdr:row>38</xdr:row>
      <xdr:rowOff>38100</xdr:rowOff>
    </xdr:to>
    <xdr:sp macro="" textlink="">
      <xdr:nvSpPr>
        <xdr:cNvPr id="85172" name="Oval 335">
          <a:extLst>
            <a:ext uri="{FF2B5EF4-FFF2-40B4-BE49-F238E27FC236}">
              <a16:creationId xmlns:a16="http://schemas.microsoft.com/office/drawing/2014/main" id="{00000000-0008-0000-0800-0000B44C0100}"/>
            </a:ext>
          </a:extLst>
        </xdr:cNvPr>
        <xdr:cNvSpPr>
          <a:spLocks noChangeArrowheads="1"/>
        </xdr:cNvSpPr>
      </xdr:nvSpPr>
      <xdr:spPr bwMode="auto">
        <a:xfrm>
          <a:off x="8058150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533400</xdr:colOff>
      <xdr:row>37</xdr:row>
      <xdr:rowOff>47625</xdr:rowOff>
    </xdr:from>
    <xdr:to>
      <xdr:col>26</xdr:col>
      <xdr:colOff>638175</xdr:colOff>
      <xdr:row>38</xdr:row>
      <xdr:rowOff>38100</xdr:rowOff>
    </xdr:to>
    <xdr:sp macro="" textlink="">
      <xdr:nvSpPr>
        <xdr:cNvPr id="85173" name="Oval 336">
          <a:extLst>
            <a:ext uri="{FF2B5EF4-FFF2-40B4-BE49-F238E27FC236}">
              <a16:creationId xmlns:a16="http://schemas.microsoft.com/office/drawing/2014/main" id="{00000000-0008-0000-0800-0000B54C0100}"/>
            </a:ext>
          </a:extLst>
        </xdr:cNvPr>
        <xdr:cNvSpPr>
          <a:spLocks noChangeArrowheads="1"/>
        </xdr:cNvSpPr>
      </xdr:nvSpPr>
      <xdr:spPr bwMode="auto">
        <a:xfrm>
          <a:off x="7848600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9525</xdr:colOff>
      <xdr:row>37</xdr:row>
      <xdr:rowOff>57150</xdr:rowOff>
    </xdr:from>
    <xdr:to>
      <xdr:col>26</xdr:col>
      <xdr:colOff>114300</xdr:colOff>
      <xdr:row>38</xdr:row>
      <xdr:rowOff>47625</xdr:rowOff>
    </xdr:to>
    <xdr:sp macro="" textlink="">
      <xdr:nvSpPr>
        <xdr:cNvPr id="85174" name="Oval 337">
          <a:extLst>
            <a:ext uri="{FF2B5EF4-FFF2-40B4-BE49-F238E27FC236}">
              <a16:creationId xmlns:a16="http://schemas.microsoft.com/office/drawing/2014/main" id="{00000000-0008-0000-0800-0000B64C0100}"/>
            </a:ext>
          </a:extLst>
        </xdr:cNvPr>
        <xdr:cNvSpPr>
          <a:spLocks noChangeArrowheads="1"/>
        </xdr:cNvSpPr>
      </xdr:nvSpPr>
      <xdr:spPr bwMode="auto">
        <a:xfrm>
          <a:off x="7324725" y="6677025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161925</xdr:colOff>
      <xdr:row>37</xdr:row>
      <xdr:rowOff>47625</xdr:rowOff>
    </xdr:from>
    <xdr:to>
      <xdr:col>30</xdr:col>
      <xdr:colOff>266700</xdr:colOff>
      <xdr:row>38</xdr:row>
      <xdr:rowOff>38100</xdr:rowOff>
    </xdr:to>
    <xdr:sp macro="" textlink="">
      <xdr:nvSpPr>
        <xdr:cNvPr id="85175" name="Oval 338">
          <a:extLst>
            <a:ext uri="{FF2B5EF4-FFF2-40B4-BE49-F238E27FC236}">
              <a16:creationId xmlns:a16="http://schemas.microsoft.com/office/drawing/2014/main" id="{00000000-0008-0000-0800-0000B74C0100}"/>
            </a:ext>
          </a:extLst>
        </xdr:cNvPr>
        <xdr:cNvSpPr>
          <a:spLocks noChangeArrowheads="1"/>
        </xdr:cNvSpPr>
      </xdr:nvSpPr>
      <xdr:spPr bwMode="auto">
        <a:xfrm>
          <a:off x="865822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209550</xdr:colOff>
      <xdr:row>37</xdr:row>
      <xdr:rowOff>57150</xdr:rowOff>
    </xdr:from>
    <xdr:to>
      <xdr:col>26</xdr:col>
      <xdr:colOff>314325</xdr:colOff>
      <xdr:row>38</xdr:row>
      <xdr:rowOff>47625</xdr:rowOff>
    </xdr:to>
    <xdr:sp macro="" textlink="">
      <xdr:nvSpPr>
        <xdr:cNvPr id="85176" name="Oval 339">
          <a:extLst>
            <a:ext uri="{FF2B5EF4-FFF2-40B4-BE49-F238E27FC236}">
              <a16:creationId xmlns:a16="http://schemas.microsoft.com/office/drawing/2014/main" id="{00000000-0008-0000-0800-0000B84C0100}"/>
            </a:ext>
          </a:extLst>
        </xdr:cNvPr>
        <xdr:cNvSpPr>
          <a:spLocks noChangeArrowheads="1"/>
        </xdr:cNvSpPr>
      </xdr:nvSpPr>
      <xdr:spPr bwMode="auto">
        <a:xfrm>
          <a:off x="7524750" y="6677025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228600</xdr:colOff>
      <xdr:row>37</xdr:row>
      <xdr:rowOff>47625</xdr:rowOff>
    </xdr:from>
    <xdr:to>
      <xdr:col>30</xdr:col>
      <xdr:colOff>57150</xdr:colOff>
      <xdr:row>38</xdr:row>
      <xdr:rowOff>38100</xdr:rowOff>
    </xdr:to>
    <xdr:sp macro="" textlink="">
      <xdr:nvSpPr>
        <xdr:cNvPr id="85177" name="Oval 340">
          <a:extLst>
            <a:ext uri="{FF2B5EF4-FFF2-40B4-BE49-F238E27FC236}">
              <a16:creationId xmlns:a16="http://schemas.microsoft.com/office/drawing/2014/main" id="{00000000-0008-0000-0800-0000B94C0100}"/>
            </a:ext>
          </a:extLst>
        </xdr:cNvPr>
        <xdr:cNvSpPr>
          <a:spLocks noChangeArrowheads="1"/>
        </xdr:cNvSpPr>
      </xdr:nvSpPr>
      <xdr:spPr bwMode="auto">
        <a:xfrm>
          <a:off x="844867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314325</xdr:colOff>
      <xdr:row>37</xdr:row>
      <xdr:rowOff>47625</xdr:rowOff>
    </xdr:from>
    <xdr:to>
      <xdr:col>26</xdr:col>
      <xdr:colOff>419100</xdr:colOff>
      <xdr:row>38</xdr:row>
      <xdr:rowOff>38100</xdr:rowOff>
    </xdr:to>
    <xdr:sp macro="" textlink="">
      <xdr:nvSpPr>
        <xdr:cNvPr id="85178" name="Oval 341">
          <a:extLst>
            <a:ext uri="{FF2B5EF4-FFF2-40B4-BE49-F238E27FC236}">
              <a16:creationId xmlns:a16="http://schemas.microsoft.com/office/drawing/2014/main" id="{00000000-0008-0000-0800-0000BA4C0100}"/>
            </a:ext>
          </a:extLst>
        </xdr:cNvPr>
        <xdr:cNvSpPr>
          <a:spLocks noChangeArrowheads="1"/>
        </xdr:cNvSpPr>
      </xdr:nvSpPr>
      <xdr:spPr bwMode="auto">
        <a:xfrm>
          <a:off x="762952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57150</xdr:colOff>
      <xdr:row>37</xdr:row>
      <xdr:rowOff>47625</xdr:rowOff>
    </xdr:from>
    <xdr:to>
      <xdr:col>30</xdr:col>
      <xdr:colOff>161925</xdr:colOff>
      <xdr:row>38</xdr:row>
      <xdr:rowOff>38100</xdr:rowOff>
    </xdr:to>
    <xdr:sp macro="" textlink="">
      <xdr:nvSpPr>
        <xdr:cNvPr id="85179" name="Oval 342">
          <a:extLst>
            <a:ext uri="{FF2B5EF4-FFF2-40B4-BE49-F238E27FC236}">
              <a16:creationId xmlns:a16="http://schemas.microsoft.com/office/drawing/2014/main" id="{00000000-0008-0000-0800-0000BB4C0100}"/>
            </a:ext>
          </a:extLst>
        </xdr:cNvPr>
        <xdr:cNvSpPr>
          <a:spLocks noChangeArrowheads="1"/>
        </xdr:cNvSpPr>
      </xdr:nvSpPr>
      <xdr:spPr bwMode="auto">
        <a:xfrm>
          <a:off x="8553450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37</xdr:row>
      <xdr:rowOff>47625</xdr:rowOff>
    </xdr:from>
    <xdr:to>
      <xdr:col>26</xdr:col>
      <xdr:colOff>219075</xdr:colOff>
      <xdr:row>38</xdr:row>
      <xdr:rowOff>38100</xdr:rowOff>
    </xdr:to>
    <xdr:sp macro="" textlink="">
      <xdr:nvSpPr>
        <xdr:cNvPr id="85180" name="Oval 343">
          <a:extLst>
            <a:ext uri="{FF2B5EF4-FFF2-40B4-BE49-F238E27FC236}">
              <a16:creationId xmlns:a16="http://schemas.microsoft.com/office/drawing/2014/main" id="{00000000-0008-0000-0800-0000BC4C0100}"/>
            </a:ext>
          </a:extLst>
        </xdr:cNvPr>
        <xdr:cNvSpPr>
          <a:spLocks noChangeArrowheads="1"/>
        </xdr:cNvSpPr>
      </xdr:nvSpPr>
      <xdr:spPr bwMode="auto">
        <a:xfrm>
          <a:off x="7429500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37</xdr:row>
      <xdr:rowOff>47625</xdr:rowOff>
    </xdr:from>
    <xdr:to>
      <xdr:col>26</xdr:col>
      <xdr:colOff>533400</xdr:colOff>
      <xdr:row>38</xdr:row>
      <xdr:rowOff>38100</xdr:rowOff>
    </xdr:to>
    <xdr:sp macro="" textlink="">
      <xdr:nvSpPr>
        <xdr:cNvPr id="85181" name="Oval 344">
          <a:extLst>
            <a:ext uri="{FF2B5EF4-FFF2-40B4-BE49-F238E27FC236}">
              <a16:creationId xmlns:a16="http://schemas.microsoft.com/office/drawing/2014/main" id="{00000000-0008-0000-0800-0000BD4C0100}"/>
            </a:ext>
          </a:extLst>
        </xdr:cNvPr>
        <xdr:cNvSpPr>
          <a:spLocks noChangeArrowheads="1"/>
        </xdr:cNvSpPr>
      </xdr:nvSpPr>
      <xdr:spPr bwMode="auto">
        <a:xfrm>
          <a:off x="774382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37</xdr:row>
      <xdr:rowOff>57150</xdr:rowOff>
    </xdr:from>
    <xdr:to>
      <xdr:col>29</xdr:col>
      <xdr:colOff>152400</xdr:colOff>
      <xdr:row>38</xdr:row>
      <xdr:rowOff>47625</xdr:rowOff>
    </xdr:to>
    <xdr:sp macro="" textlink="">
      <xdr:nvSpPr>
        <xdr:cNvPr id="85182" name="Oval 345">
          <a:extLst>
            <a:ext uri="{FF2B5EF4-FFF2-40B4-BE49-F238E27FC236}">
              <a16:creationId xmlns:a16="http://schemas.microsoft.com/office/drawing/2014/main" id="{00000000-0008-0000-0800-0000BE4C0100}"/>
            </a:ext>
          </a:extLst>
        </xdr:cNvPr>
        <xdr:cNvSpPr>
          <a:spLocks noChangeArrowheads="1"/>
        </xdr:cNvSpPr>
      </xdr:nvSpPr>
      <xdr:spPr bwMode="auto">
        <a:xfrm>
          <a:off x="8267700" y="6677025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133350</xdr:colOff>
      <xdr:row>37</xdr:row>
      <xdr:rowOff>47625</xdr:rowOff>
    </xdr:from>
    <xdr:to>
      <xdr:col>29</xdr:col>
      <xdr:colOff>238125</xdr:colOff>
      <xdr:row>38</xdr:row>
      <xdr:rowOff>38100</xdr:rowOff>
    </xdr:to>
    <xdr:sp macro="" textlink="">
      <xdr:nvSpPr>
        <xdr:cNvPr id="85183" name="Oval 346">
          <a:extLst>
            <a:ext uri="{FF2B5EF4-FFF2-40B4-BE49-F238E27FC236}">
              <a16:creationId xmlns:a16="http://schemas.microsoft.com/office/drawing/2014/main" id="{00000000-0008-0000-0800-0000BF4C0100}"/>
            </a:ext>
          </a:extLst>
        </xdr:cNvPr>
        <xdr:cNvSpPr>
          <a:spLocks noChangeArrowheads="1"/>
        </xdr:cNvSpPr>
      </xdr:nvSpPr>
      <xdr:spPr bwMode="auto">
        <a:xfrm>
          <a:off x="8353425" y="6667500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514350</xdr:colOff>
      <xdr:row>36</xdr:row>
      <xdr:rowOff>114300</xdr:rowOff>
    </xdr:from>
    <xdr:to>
      <xdr:col>26</xdr:col>
      <xdr:colOff>600075</xdr:colOff>
      <xdr:row>37</xdr:row>
      <xdr:rowOff>57150</xdr:rowOff>
    </xdr:to>
    <xdr:sp macro="" textlink="">
      <xdr:nvSpPr>
        <xdr:cNvPr id="85184" name="Oval 347">
          <a:extLst>
            <a:ext uri="{FF2B5EF4-FFF2-40B4-BE49-F238E27FC236}">
              <a16:creationId xmlns:a16="http://schemas.microsoft.com/office/drawing/2014/main" id="{00000000-0008-0000-0800-0000C04C0100}"/>
            </a:ext>
          </a:extLst>
        </xdr:cNvPr>
        <xdr:cNvSpPr>
          <a:spLocks noChangeArrowheads="1"/>
        </xdr:cNvSpPr>
      </xdr:nvSpPr>
      <xdr:spPr bwMode="auto">
        <a:xfrm>
          <a:off x="782955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36</xdr:row>
      <xdr:rowOff>114300</xdr:rowOff>
    </xdr:from>
    <xdr:to>
      <xdr:col>26</xdr:col>
      <xdr:colOff>85725</xdr:colOff>
      <xdr:row>37</xdr:row>
      <xdr:rowOff>57150</xdr:rowOff>
    </xdr:to>
    <xdr:sp macro="" textlink="">
      <xdr:nvSpPr>
        <xdr:cNvPr id="85185" name="Oval 348">
          <a:extLst>
            <a:ext uri="{FF2B5EF4-FFF2-40B4-BE49-F238E27FC236}">
              <a16:creationId xmlns:a16="http://schemas.microsoft.com/office/drawing/2014/main" id="{00000000-0008-0000-0800-0000C14C0100}"/>
            </a:ext>
          </a:extLst>
        </xdr:cNvPr>
        <xdr:cNvSpPr>
          <a:spLocks noChangeArrowheads="1"/>
        </xdr:cNvSpPr>
      </xdr:nvSpPr>
      <xdr:spPr bwMode="auto">
        <a:xfrm>
          <a:off x="731520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95250</xdr:colOff>
      <xdr:row>36</xdr:row>
      <xdr:rowOff>114300</xdr:rowOff>
    </xdr:from>
    <xdr:to>
      <xdr:col>30</xdr:col>
      <xdr:colOff>180975</xdr:colOff>
      <xdr:row>37</xdr:row>
      <xdr:rowOff>57150</xdr:rowOff>
    </xdr:to>
    <xdr:sp macro="" textlink="">
      <xdr:nvSpPr>
        <xdr:cNvPr id="85186" name="Oval 349">
          <a:extLst>
            <a:ext uri="{FF2B5EF4-FFF2-40B4-BE49-F238E27FC236}">
              <a16:creationId xmlns:a16="http://schemas.microsoft.com/office/drawing/2014/main" id="{00000000-0008-0000-0800-0000C24C0100}"/>
            </a:ext>
          </a:extLst>
        </xdr:cNvPr>
        <xdr:cNvSpPr>
          <a:spLocks noChangeArrowheads="1"/>
        </xdr:cNvSpPr>
      </xdr:nvSpPr>
      <xdr:spPr bwMode="auto">
        <a:xfrm>
          <a:off x="859155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36</xdr:row>
      <xdr:rowOff>104775</xdr:rowOff>
    </xdr:from>
    <xdr:to>
      <xdr:col>30</xdr:col>
      <xdr:colOff>266700</xdr:colOff>
      <xdr:row>37</xdr:row>
      <xdr:rowOff>47625</xdr:rowOff>
    </xdr:to>
    <xdr:sp macro="" textlink="">
      <xdr:nvSpPr>
        <xdr:cNvPr id="85187" name="Oval 350">
          <a:extLst>
            <a:ext uri="{FF2B5EF4-FFF2-40B4-BE49-F238E27FC236}">
              <a16:creationId xmlns:a16="http://schemas.microsoft.com/office/drawing/2014/main" id="{00000000-0008-0000-0800-0000C34C0100}"/>
            </a:ext>
          </a:extLst>
        </xdr:cNvPr>
        <xdr:cNvSpPr>
          <a:spLocks noChangeArrowheads="1"/>
        </xdr:cNvSpPr>
      </xdr:nvSpPr>
      <xdr:spPr bwMode="auto">
        <a:xfrm>
          <a:off x="8677275" y="65532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36</xdr:row>
      <xdr:rowOff>114300</xdr:rowOff>
    </xdr:from>
    <xdr:to>
      <xdr:col>26</xdr:col>
      <xdr:colOff>514350</xdr:colOff>
      <xdr:row>37</xdr:row>
      <xdr:rowOff>57150</xdr:rowOff>
    </xdr:to>
    <xdr:sp macro="" textlink="">
      <xdr:nvSpPr>
        <xdr:cNvPr id="85188" name="Oval 351">
          <a:extLst>
            <a:ext uri="{FF2B5EF4-FFF2-40B4-BE49-F238E27FC236}">
              <a16:creationId xmlns:a16="http://schemas.microsoft.com/office/drawing/2014/main" id="{00000000-0008-0000-0800-0000C44C0100}"/>
            </a:ext>
          </a:extLst>
        </xdr:cNvPr>
        <xdr:cNvSpPr>
          <a:spLocks noChangeArrowheads="1"/>
        </xdr:cNvSpPr>
      </xdr:nvSpPr>
      <xdr:spPr bwMode="auto">
        <a:xfrm>
          <a:off x="774382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600075</xdr:colOff>
      <xdr:row>36</xdr:row>
      <xdr:rowOff>114300</xdr:rowOff>
    </xdr:from>
    <xdr:to>
      <xdr:col>27</xdr:col>
      <xdr:colOff>28575</xdr:colOff>
      <xdr:row>37</xdr:row>
      <xdr:rowOff>57150</xdr:rowOff>
    </xdr:to>
    <xdr:sp macro="" textlink="">
      <xdr:nvSpPr>
        <xdr:cNvPr id="85189" name="Oval 352">
          <a:extLst>
            <a:ext uri="{FF2B5EF4-FFF2-40B4-BE49-F238E27FC236}">
              <a16:creationId xmlns:a16="http://schemas.microsoft.com/office/drawing/2014/main" id="{00000000-0008-0000-0800-0000C54C0100}"/>
            </a:ext>
          </a:extLst>
        </xdr:cNvPr>
        <xdr:cNvSpPr>
          <a:spLocks noChangeArrowheads="1"/>
        </xdr:cNvSpPr>
      </xdr:nvSpPr>
      <xdr:spPr bwMode="auto">
        <a:xfrm>
          <a:off x="791527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34</xdr:row>
      <xdr:rowOff>114300</xdr:rowOff>
    </xdr:from>
    <xdr:to>
      <xdr:col>26</xdr:col>
      <xdr:colOff>85725</xdr:colOff>
      <xdr:row>35</xdr:row>
      <xdr:rowOff>57150</xdr:rowOff>
    </xdr:to>
    <xdr:sp macro="" textlink="">
      <xdr:nvSpPr>
        <xdr:cNvPr id="85190" name="Oval 353">
          <a:extLst>
            <a:ext uri="{FF2B5EF4-FFF2-40B4-BE49-F238E27FC236}">
              <a16:creationId xmlns:a16="http://schemas.microsoft.com/office/drawing/2014/main" id="{00000000-0008-0000-0800-0000C64C0100}"/>
            </a:ext>
          </a:extLst>
        </xdr:cNvPr>
        <xdr:cNvSpPr>
          <a:spLocks noChangeArrowheads="1"/>
        </xdr:cNvSpPr>
      </xdr:nvSpPr>
      <xdr:spPr bwMode="auto">
        <a:xfrm>
          <a:off x="7315200" y="62198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36</xdr:row>
      <xdr:rowOff>114300</xdr:rowOff>
    </xdr:from>
    <xdr:to>
      <xdr:col>26</xdr:col>
      <xdr:colOff>428625</xdr:colOff>
      <xdr:row>37</xdr:row>
      <xdr:rowOff>57150</xdr:rowOff>
    </xdr:to>
    <xdr:sp macro="" textlink="">
      <xdr:nvSpPr>
        <xdr:cNvPr id="85191" name="Oval 354">
          <a:extLst>
            <a:ext uri="{FF2B5EF4-FFF2-40B4-BE49-F238E27FC236}">
              <a16:creationId xmlns:a16="http://schemas.microsoft.com/office/drawing/2014/main" id="{00000000-0008-0000-0800-0000C74C0100}"/>
            </a:ext>
          </a:extLst>
        </xdr:cNvPr>
        <xdr:cNvSpPr>
          <a:spLocks noChangeArrowheads="1"/>
        </xdr:cNvSpPr>
      </xdr:nvSpPr>
      <xdr:spPr bwMode="auto">
        <a:xfrm>
          <a:off x="765810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257175</xdr:colOff>
      <xdr:row>36</xdr:row>
      <xdr:rowOff>114300</xdr:rowOff>
    </xdr:from>
    <xdr:to>
      <xdr:col>26</xdr:col>
      <xdr:colOff>342900</xdr:colOff>
      <xdr:row>37</xdr:row>
      <xdr:rowOff>57150</xdr:rowOff>
    </xdr:to>
    <xdr:sp macro="" textlink="">
      <xdr:nvSpPr>
        <xdr:cNvPr id="85192" name="Oval 355">
          <a:extLst>
            <a:ext uri="{FF2B5EF4-FFF2-40B4-BE49-F238E27FC236}">
              <a16:creationId xmlns:a16="http://schemas.microsoft.com/office/drawing/2014/main" id="{00000000-0008-0000-0800-0000C84C0100}"/>
            </a:ext>
          </a:extLst>
        </xdr:cNvPr>
        <xdr:cNvSpPr>
          <a:spLocks noChangeArrowheads="1"/>
        </xdr:cNvSpPr>
      </xdr:nvSpPr>
      <xdr:spPr bwMode="auto">
        <a:xfrm>
          <a:off x="757237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36</xdr:row>
      <xdr:rowOff>114300</xdr:rowOff>
    </xdr:from>
    <xdr:to>
      <xdr:col>26</xdr:col>
      <xdr:colOff>257175</xdr:colOff>
      <xdr:row>37</xdr:row>
      <xdr:rowOff>57150</xdr:rowOff>
    </xdr:to>
    <xdr:sp macro="" textlink="">
      <xdr:nvSpPr>
        <xdr:cNvPr id="85193" name="Oval 356">
          <a:extLst>
            <a:ext uri="{FF2B5EF4-FFF2-40B4-BE49-F238E27FC236}">
              <a16:creationId xmlns:a16="http://schemas.microsoft.com/office/drawing/2014/main" id="{00000000-0008-0000-0800-0000C94C0100}"/>
            </a:ext>
          </a:extLst>
        </xdr:cNvPr>
        <xdr:cNvSpPr>
          <a:spLocks noChangeArrowheads="1"/>
        </xdr:cNvSpPr>
      </xdr:nvSpPr>
      <xdr:spPr bwMode="auto">
        <a:xfrm>
          <a:off x="748665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36</xdr:row>
      <xdr:rowOff>0</xdr:rowOff>
    </xdr:from>
    <xdr:to>
      <xdr:col>26</xdr:col>
      <xdr:colOff>85725</xdr:colOff>
      <xdr:row>36</xdr:row>
      <xdr:rowOff>114300</xdr:rowOff>
    </xdr:to>
    <xdr:sp macro="" textlink="">
      <xdr:nvSpPr>
        <xdr:cNvPr id="85194" name="Oval 357">
          <a:extLst>
            <a:ext uri="{FF2B5EF4-FFF2-40B4-BE49-F238E27FC236}">
              <a16:creationId xmlns:a16="http://schemas.microsoft.com/office/drawing/2014/main" id="{00000000-0008-0000-0800-0000CA4C0100}"/>
            </a:ext>
          </a:extLst>
        </xdr:cNvPr>
        <xdr:cNvSpPr>
          <a:spLocks noChangeArrowheads="1"/>
        </xdr:cNvSpPr>
      </xdr:nvSpPr>
      <xdr:spPr bwMode="auto">
        <a:xfrm>
          <a:off x="731520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200025</xdr:colOff>
      <xdr:row>36</xdr:row>
      <xdr:rowOff>123825</xdr:rowOff>
    </xdr:from>
    <xdr:to>
      <xdr:col>30</xdr:col>
      <xdr:colOff>9525</xdr:colOff>
      <xdr:row>37</xdr:row>
      <xdr:rowOff>66675</xdr:rowOff>
    </xdr:to>
    <xdr:sp macro="" textlink="">
      <xdr:nvSpPr>
        <xdr:cNvPr id="85195" name="Oval 358">
          <a:extLst>
            <a:ext uri="{FF2B5EF4-FFF2-40B4-BE49-F238E27FC236}">
              <a16:creationId xmlns:a16="http://schemas.microsoft.com/office/drawing/2014/main" id="{00000000-0008-0000-0800-0000CB4C0100}"/>
            </a:ext>
          </a:extLst>
        </xdr:cNvPr>
        <xdr:cNvSpPr>
          <a:spLocks noChangeArrowheads="1"/>
        </xdr:cNvSpPr>
      </xdr:nvSpPr>
      <xdr:spPr bwMode="auto">
        <a:xfrm>
          <a:off x="8420100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</xdr:colOff>
      <xdr:row>36</xdr:row>
      <xdr:rowOff>123825</xdr:rowOff>
    </xdr:from>
    <xdr:to>
      <xdr:col>30</xdr:col>
      <xdr:colOff>95250</xdr:colOff>
      <xdr:row>37</xdr:row>
      <xdr:rowOff>66675</xdr:rowOff>
    </xdr:to>
    <xdr:sp macro="" textlink="">
      <xdr:nvSpPr>
        <xdr:cNvPr id="85196" name="Oval 359">
          <a:extLst>
            <a:ext uri="{FF2B5EF4-FFF2-40B4-BE49-F238E27FC236}">
              <a16:creationId xmlns:a16="http://schemas.microsoft.com/office/drawing/2014/main" id="{00000000-0008-0000-0800-0000CC4C0100}"/>
            </a:ext>
          </a:extLst>
        </xdr:cNvPr>
        <xdr:cNvSpPr>
          <a:spLocks noChangeArrowheads="1"/>
        </xdr:cNvSpPr>
      </xdr:nvSpPr>
      <xdr:spPr bwMode="auto">
        <a:xfrm>
          <a:off x="8505825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35</xdr:row>
      <xdr:rowOff>57150</xdr:rowOff>
    </xdr:from>
    <xdr:to>
      <xdr:col>26</xdr:col>
      <xdr:colOff>85725</xdr:colOff>
      <xdr:row>36</xdr:row>
      <xdr:rowOff>0</xdr:rowOff>
    </xdr:to>
    <xdr:sp macro="" textlink="">
      <xdr:nvSpPr>
        <xdr:cNvPr id="85197" name="Oval 360">
          <a:extLst>
            <a:ext uri="{FF2B5EF4-FFF2-40B4-BE49-F238E27FC236}">
              <a16:creationId xmlns:a16="http://schemas.microsoft.com/office/drawing/2014/main" id="{00000000-0008-0000-0800-0000CD4C0100}"/>
            </a:ext>
          </a:extLst>
        </xdr:cNvPr>
        <xdr:cNvSpPr>
          <a:spLocks noChangeArrowheads="1"/>
        </xdr:cNvSpPr>
      </xdr:nvSpPr>
      <xdr:spPr bwMode="auto">
        <a:xfrm>
          <a:off x="7315200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36</xdr:row>
      <xdr:rowOff>114300</xdr:rowOff>
    </xdr:from>
    <xdr:to>
      <xdr:col>28</xdr:col>
      <xdr:colOff>85725</xdr:colOff>
      <xdr:row>37</xdr:row>
      <xdr:rowOff>57150</xdr:rowOff>
    </xdr:to>
    <xdr:sp macro="" textlink="">
      <xdr:nvSpPr>
        <xdr:cNvPr id="85198" name="Oval 361">
          <a:extLst>
            <a:ext uri="{FF2B5EF4-FFF2-40B4-BE49-F238E27FC236}">
              <a16:creationId xmlns:a16="http://schemas.microsoft.com/office/drawing/2014/main" id="{00000000-0008-0000-0800-0000CE4C0100}"/>
            </a:ext>
          </a:extLst>
        </xdr:cNvPr>
        <xdr:cNvSpPr>
          <a:spLocks noChangeArrowheads="1"/>
        </xdr:cNvSpPr>
      </xdr:nvSpPr>
      <xdr:spPr bwMode="auto">
        <a:xfrm>
          <a:off x="8096250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190500</xdr:colOff>
      <xdr:row>35</xdr:row>
      <xdr:rowOff>57150</xdr:rowOff>
    </xdr:from>
    <xdr:to>
      <xdr:col>31</xdr:col>
      <xdr:colOff>0</xdr:colOff>
      <xdr:row>36</xdr:row>
      <xdr:rowOff>0</xdr:rowOff>
    </xdr:to>
    <xdr:sp macro="" textlink="">
      <xdr:nvSpPr>
        <xdr:cNvPr id="85199" name="Oval 362">
          <a:extLst>
            <a:ext uri="{FF2B5EF4-FFF2-40B4-BE49-F238E27FC236}">
              <a16:creationId xmlns:a16="http://schemas.microsoft.com/office/drawing/2014/main" id="{00000000-0008-0000-0800-0000CF4C0100}"/>
            </a:ext>
          </a:extLst>
        </xdr:cNvPr>
        <xdr:cNvSpPr>
          <a:spLocks noChangeArrowheads="1"/>
        </xdr:cNvSpPr>
      </xdr:nvSpPr>
      <xdr:spPr bwMode="auto">
        <a:xfrm>
          <a:off x="8686800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36</xdr:row>
      <xdr:rowOff>114300</xdr:rowOff>
    </xdr:from>
    <xdr:to>
      <xdr:col>26</xdr:col>
      <xdr:colOff>171450</xdr:colOff>
      <xdr:row>37</xdr:row>
      <xdr:rowOff>57150</xdr:rowOff>
    </xdr:to>
    <xdr:sp macro="" textlink="">
      <xdr:nvSpPr>
        <xdr:cNvPr id="85200" name="Oval 363">
          <a:extLst>
            <a:ext uri="{FF2B5EF4-FFF2-40B4-BE49-F238E27FC236}">
              <a16:creationId xmlns:a16="http://schemas.microsoft.com/office/drawing/2014/main" id="{00000000-0008-0000-0800-0000D04C0100}"/>
            </a:ext>
          </a:extLst>
        </xdr:cNvPr>
        <xdr:cNvSpPr>
          <a:spLocks noChangeArrowheads="1"/>
        </xdr:cNvSpPr>
      </xdr:nvSpPr>
      <xdr:spPr bwMode="auto">
        <a:xfrm>
          <a:off x="740092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190500</xdr:colOff>
      <xdr:row>35</xdr:row>
      <xdr:rowOff>161925</xdr:rowOff>
    </xdr:from>
    <xdr:to>
      <xdr:col>31</xdr:col>
      <xdr:colOff>0</xdr:colOff>
      <xdr:row>36</xdr:row>
      <xdr:rowOff>104775</xdr:rowOff>
    </xdr:to>
    <xdr:sp macro="" textlink="">
      <xdr:nvSpPr>
        <xdr:cNvPr id="85201" name="Oval 364">
          <a:extLst>
            <a:ext uri="{FF2B5EF4-FFF2-40B4-BE49-F238E27FC236}">
              <a16:creationId xmlns:a16="http://schemas.microsoft.com/office/drawing/2014/main" id="{00000000-0008-0000-0800-0000D14C0100}"/>
            </a:ext>
          </a:extLst>
        </xdr:cNvPr>
        <xdr:cNvSpPr>
          <a:spLocks noChangeArrowheads="1"/>
        </xdr:cNvSpPr>
      </xdr:nvSpPr>
      <xdr:spPr bwMode="auto">
        <a:xfrm>
          <a:off x="8686800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36</xdr:row>
      <xdr:rowOff>9525</xdr:rowOff>
    </xdr:from>
    <xdr:to>
      <xdr:col>26</xdr:col>
      <xdr:colOff>514350</xdr:colOff>
      <xdr:row>36</xdr:row>
      <xdr:rowOff>123825</xdr:rowOff>
    </xdr:to>
    <xdr:sp macro="" textlink="">
      <xdr:nvSpPr>
        <xdr:cNvPr id="85202" name="Oval 365">
          <a:extLst>
            <a:ext uri="{FF2B5EF4-FFF2-40B4-BE49-F238E27FC236}">
              <a16:creationId xmlns:a16="http://schemas.microsoft.com/office/drawing/2014/main" id="{00000000-0008-0000-0800-0000D24C0100}"/>
            </a:ext>
          </a:extLst>
        </xdr:cNvPr>
        <xdr:cNvSpPr>
          <a:spLocks noChangeArrowheads="1"/>
        </xdr:cNvSpPr>
      </xdr:nvSpPr>
      <xdr:spPr bwMode="auto">
        <a:xfrm>
          <a:off x="7743825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85725</xdr:colOff>
      <xdr:row>36</xdr:row>
      <xdr:rowOff>123825</xdr:rowOff>
    </xdr:from>
    <xdr:to>
      <xdr:col>29</xdr:col>
      <xdr:colOff>47625</xdr:colOff>
      <xdr:row>37</xdr:row>
      <xdr:rowOff>66675</xdr:rowOff>
    </xdr:to>
    <xdr:sp macro="" textlink="">
      <xdr:nvSpPr>
        <xdr:cNvPr id="85203" name="Oval 366">
          <a:extLst>
            <a:ext uri="{FF2B5EF4-FFF2-40B4-BE49-F238E27FC236}">
              <a16:creationId xmlns:a16="http://schemas.microsoft.com/office/drawing/2014/main" id="{00000000-0008-0000-0800-0000D34C0100}"/>
            </a:ext>
          </a:extLst>
        </xdr:cNvPr>
        <xdr:cNvSpPr>
          <a:spLocks noChangeArrowheads="1"/>
        </xdr:cNvSpPr>
      </xdr:nvSpPr>
      <xdr:spPr bwMode="auto">
        <a:xfrm>
          <a:off x="8181975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36</xdr:row>
      <xdr:rowOff>9525</xdr:rowOff>
    </xdr:from>
    <xdr:to>
      <xdr:col>26</xdr:col>
      <xdr:colOff>257175</xdr:colOff>
      <xdr:row>36</xdr:row>
      <xdr:rowOff>123825</xdr:rowOff>
    </xdr:to>
    <xdr:sp macro="" textlink="">
      <xdr:nvSpPr>
        <xdr:cNvPr id="85204" name="Oval 367">
          <a:extLst>
            <a:ext uri="{FF2B5EF4-FFF2-40B4-BE49-F238E27FC236}">
              <a16:creationId xmlns:a16="http://schemas.microsoft.com/office/drawing/2014/main" id="{00000000-0008-0000-0800-0000D44C0100}"/>
            </a:ext>
          </a:extLst>
        </xdr:cNvPr>
        <xdr:cNvSpPr>
          <a:spLocks noChangeArrowheads="1"/>
        </xdr:cNvSpPr>
      </xdr:nvSpPr>
      <xdr:spPr bwMode="auto">
        <a:xfrm>
          <a:off x="7486650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36</xdr:row>
      <xdr:rowOff>0</xdr:rowOff>
    </xdr:from>
    <xdr:to>
      <xdr:col>26</xdr:col>
      <xdr:colOff>171450</xdr:colOff>
      <xdr:row>36</xdr:row>
      <xdr:rowOff>114300</xdr:rowOff>
    </xdr:to>
    <xdr:sp macro="" textlink="">
      <xdr:nvSpPr>
        <xdr:cNvPr id="85205" name="Oval 368">
          <a:extLst>
            <a:ext uri="{FF2B5EF4-FFF2-40B4-BE49-F238E27FC236}">
              <a16:creationId xmlns:a16="http://schemas.microsoft.com/office/drawing/2014/main" id="{00000000-0008-0000-0800-0000D54C0100}"/>
            </a:ext>
          </a:extLst>
        </xdr:cNvPr>
        <xdr:cNvSpPr>
          <a:spLocks noChangeArrowheads="1"/>
        </xdr:cNvSpPr>
      </xdr:nvSpPr>
      <xdr:spPr bwMode="auto">
        <a:xfrm>
          <a:off x="7400925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38100</xdr:colOff>
      <xdr:row>36</xdr:row>
      <xdr:rowOff>114300</xdr:rowOff>
    </xdr:from>
    <xdr:to>
      <xdr:col>28</xdr:col>
      <xdr:colOff>0</xdr:colOff>
      <xdr:row>37</xdr:row>
      <xdr:rowOff>57150</xdr:rowOff>
    </xdr:to>
    <xdr:sp macro="" textlink="">
      <xdr:nvSpPr>
        <xdr:cNvPr id="85206" name="Oval 369">
          <a:extLst>
            <a:ext uri="{FF2B5EF4-FFF2-40B4-BE49-F238E27FC236}">
              <a16:creationId xmlns:a16="http://schemas.microsoft.com/office/drawing/2014/main" id="{00000000-0008-0000-0800-0000D64C0100}"/>
            </a:ext>
          </a:extLst>
        </xdr:cNvPr>
        <xdr:cNvSpPr>
          <a:spLocks noChangeArrowheads="1"/>
        </xdr:cNvSpPr>
      </xdr:nvSpPr>
      <xdr:spPr bwMode="auto">
        <a:xfrm>
          <a:off x="8010525" y="6562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36</xdr:row>
      <xdr:rowOff>9525</xdr:rowOff>
    </xdr:from>
    <xdr:to>
      <xdr:col>26</xdr:col>
      <xdr:colOff>428625</xdr:colOff>
      <xdr:row>36</xdr:row>
      <xdr:rowOff>123825</xdr:rowOff>
    </xdr:to>
    <xdr:sp macro="" textlink="">
      <xdr:nvSpPr>
        <xdr:cNvPr id="85207" name="Oval 370">
          <a:extLst>
            <a:ext uri="{FF2B5EF4-FFF2-40B4-BE49-F238E27FC236}">
              <a16:creationId xmlns:a16="http://schemas.microsoft.com/office/drawing/2014/main" id="{00000000-0008-0000-0800-0000D74C0100}"/>
            </a:ext>
          </a:extLst>
        </xdr:cNvPr>
        <xdr:cNvSpPr>
          <a:spLocks noChangeArrowheads="1"/>
        </xdr:cNvSpPr>
      </xdr:nvSpPr>
      <xdr:spPr bwMode="auto">
        <a:xfrm>
          <a:off x="7658100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123825</xdr:colOff>
      <xdr:row>36</xdr:row>
      <xdr:rowOff>123825</xdr:rowOff>
    </xdr:from>
    <xdr:to>
      <xdr:col>29</xdr:col>
      <xdr:colOff>209550</xdr:colOff>
      <xdr:row>37</xdr:row>
      <xdr:rowOff>66675</xdr:rowOff>
    </xdr:to>
    <xdr:sp macro="" textlink="">
      <xdr:nvSpPr>
        <xdr:cNvPr id="85208" name="Oval 371">
          <a:extLst>
            <a:ext uri="{FF2B5EF4-FFF2-40B4-BE49-F238E27FC236}">
              <a16:creationId xmlns:a16="http://schemas.microsoft.com/office/drawing/2014/main" id="{00000000-0008-0000-0800-0000D84C0100}"/>
            </a:ext>
          </a:extLst>
        </xdr:cNvPr>
        <xdr:cNvSpPr>
          <a:spLocks noChangeArrowheads="1"/>
        </xdr:cNvSpPr>
      </xdr:nvSpPr>
      <xdr:spPr bwMode="auto">
        <a:xfrm>
          <a:off x="8343900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104775</xdr:colOff>
      <xdr:row>35</xdr:row>
      <xdr:rowOff>161925</xdr:rowOff>
    </xdr:from>
    <xdr:to>
      <xdr:col>30</xdr:col>
      <xdr:colOff>190500</xdr:colOff>
      <xdr:row>36</xdr:row>
      <xdr:rowOff>104775</xdr:rowOff>
    </xdr:to>
    <xdr:sp macro="" textlink="">
      <xdr:nvSpPr>
        <xdr:cNvPr id="85209" name="Oval 372">
          <a:extLst>
            <a:ext uri="{FF2B5EF4-FFF2-40B4-BE49-F238E27FC236}">
              <a16:creationId xmlns:a16="http://schemas.microsoft.com/office/drawing/2014/main" id="{00000000-0008-0000-0800-0000D94C0100}"/>
            </a:ext>
          </a:extLst>
        </xdr:cNvPr>
        <xdr:cNvSpPr>
          <a:spLocks noChangeArrowheads="1"/>
        </xdr:cNvSpPr>
      </xdr:nvSpPr>
      <xdr:spPr bwMode="auto">
        <a:xfrm>
          <a:off x="8601075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36</xdr:row>
      <xdr:rowOff>123825</xdr:rowOff>
    </xdr:from>
    <xdr:to>
      <xdr:col>29</xdr:col>
      <xdr:colOff>133350</xdr:colOff>
      <xdr:row>37</xdr:row>
      <xdr:rowOff>66675</xdr:rowOff>
    </xdr:to>
    <xdr:sp macro="" textlink="">
      <xdr:nvSpPr>
        <xdr:cNvPr id="85210" name="Oval 373">
          <a:extLst>
            <a:ext uri="{FF2B5EF4-FFF2-40B4-BE49-F238E27FC236}">
              <a16:creationId xmlns:a16="http://schemas.microsoft.com/office/drawing/2014/main" id="{00000000-0008-0000-0800-0000DA4C0100}"/>
            </a:ext>
          </a:extLst>
        </xdr:cNvPr>
        <xdr:cNvSpPr>
          <a:spLocks noChangeArrowheads="1"/>
        </xdr:cNvSpPr>
      </xdr:nvSpPr>
      <xdr:spPr bwMode="auto">
        <a:xfrm>
          <a:off x="8267700" y="6572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257175</xdr:colOff>
      <xdr:row>36</xdr:row>
      <xdr:rowOff>9525</xdr:rowOff>
    </xdr:from>
    <xdr:to>
      <xdr:col>26</xdr:col>
      <xdr:colOff>342900</xdr:colOff>
      <xdr:row>36</xdr:row>
      <xdr:rowOff>123825</xdr:rowOff>
    </xdr:to>
    <xdr:sp macro="" textlink="">
      <xdr:nvSpPr>
        <xdr:cNvPr id="85211" name="Oval 374">
          <a:extLst>
            <a:ext uri="{FF2B5EF4-FFF2-40B4-BE49-F238E27FC236}">
              <a16:creationId xmlns:a16="http://schemas.microsoft.com/office/drawing/2014/main" id="{00000000-0008-0000-0800-0000DB4C0100}"/>
            </a:ext>
          </a:extLst>
        </xdr:cNvPr>
        <xdr:cNvSpPr>
          <a:spLocks noChangeArrowheads="1"/>
        </xdr:cNvSpPr>
      </xdr:nvSpPr>
      <xdr:spPr bwMode="auto">
        <a:xfrm>
          <a:off x="7572375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104775</xdr:colOff>
      <xdr:row>35</xdr:row>
      <xdr:rowOff>161925</xdr:rowOff>
    </xdr:from>
    <xdr:to>
      <xdr:col>29</xdr:col>
      <xdr:colOff>66675</xdr:colOff>
      <xdr:row>36</xdr:row>
      <xdr:rowOff>104775</xdr:rowOff>
    </xdr:to>
    <xdr:sp macro="" textlink="">
      <xdr:nvSpPr>
        <xdr:cNvPr id="85212" name="Oval 375">
          <a:extLst>
            <a:ext uri="{FF2B5EF4-FFF2-40B4-BE49-F238E27FC236}">
              <a16:creationId xmlns:a16="http://schemas.microsoft.com/office/drawing/2014/main" id="{00000000-0008-0000-0800-0000DC4C0100}"/>
            </a:ext>
          </a:extLst>
        </xdr:cNvPr>
        <xdr:cNvSpPr>
          <a:spLocks noChangeArrowheads="1"/>
        </xdr:cNvSpPr>
      </xdr:nvSpPr>
      <xdr:spPr bwMode="auto">
        <a:xfrm>
          <a:off x="8201025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19050</xdr:colOff>
      <xdr:row>35</xdr:row>
      <xdr:rowOff>161925</xdr:rowOff>
    </xdr:from>
    <xdr:to>
      <xdr:col>28</xdr:col>
      <xdr:colOff>104775</xdr:colOff>
      <xdr:row>36</xdr:row>
      <xdr:rowOff>104775</xdr:rowOff>
    </xdr:to>
    <xdr:sp macro="" textlink="">
      <xdr:nvSpPr>
        <xdr:cNvPr id="85213" name="Oval 376">
          <a:extLst>
            <a:ext uri="{FF2B5EF4-FFF2-40B4-BE49-F238E27FC236}">
              <a16:creationId xmlns:a16="http://schemas.microsoft.com/office/drawing/2014/main" id="{00000000-0008-0000-0800-0000DD4C0100}"/>
            </a:ext>
          </a:extLst>
        </xdr:cNvPr>
        <xdr:cNvSpPr>
          <a:spLocks noChangeArrowheads="1"/>
        </xdr:cNvSpPr>
      </xdr:nvSpPr>
      <xdr:spPr bwMode="auto">
        <a:xfrm>
          <a:off x="8115300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609600</xdr:colOff>
      <xdr:row>36</xdr:row>
      <xdr:rowOff>0</xdr:rowOff>
    </xdr:from>
    <xdr:to>
      <xdr:col>27</xdr:col>
      <xdr:colOff>38100</xdr:colOff>
      <xdr:row>36</xdr:row>
      <xdr:rowOff>114300</xdr:rowOff>
    </xdr:to>
    <xdr:sp macro="" textlink="">
      <xdr:nvSpPr>
        <xdr:cNvPr id="85214" name="Oval 377">
          <a:extLst>
            <a:ext uri="{FF2B5EF4-FFF2-40B4-BE49-F238E27FC236}">
              <a16:creationId xmlns:a16="http://schemas.microsoft.com/office/drawing/2014/main" id="{00000000-0008-0000-0800-0000DE4C0100}"/>
            </a:ext>
          </a:extLst>
        </xdr:cNvPr>
        <xdr:cNvSpPr>
          <a:spLocks noChangeArrowheads="1"/>
        </xdr:cNvSpPr>
      </xdr:nvSpPr>
      <xdr:spPr bwMode="auto">
        <a:xfrm>
          <a:off x="792480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47625</xdr:colOff>
      <xdr:row>36</xdr:row>
      <xdr:rowOff>9525</xdr:rowOff>
    </xdr:from>
    <xdr:to>
      <xdr:col>28</xdr:col>
      <xdr:colOff>9525</xdr:colOff>
      <xdr:row>36</xdr:row>
      <xdr:rowOff>123825</xdr:rowOff>
    </xdr:to>
    <xdr:sp macro="" textlink="">
      <xdr:nvSpPr>
        <xdr:cNvPr id="85215" name="Oval 378">
          <a:extLst>
            <a:ext uri="{FF2B5EF4-FFF2-40B4-BE49-F238E27FC236}">
              <a16:creationId xmlns:a16="http://schemas.microsoft.com/office/drawing/2014/main" id="{00000000-0008-0000-0800-0000DF4C0100}"/>
            </a:ext>
          </a:extLst>
        </xdr:cNvPr>
        <xdr:cNvSpPr>
          <a:spLocks noChangeArrowheads="1"/>
        </xdr:cNvSpPr>
      </xdr:nvSpPr>
      <xdr:spPr bwMode="auto">
        <a:xfrm>
          <a:off x="8020050" y="6457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514350</xdr:colOff>
      <xdr:row>36</xdr:row>
      <xdr:rowOff>0</xdr:rowOff>
    </xdr:from>
    <xdr:to>
      <xdr:col>26</xdr:col>
      <xdr:colOff>600075</xdr:colOff>
      <xdr:row>36</xdr:row>
      <xdr:rowOff>114300</xdr:rowOff>
    </xdr:to>
    <xdr:sp macro="" textlink="">
      <xdr:nvSpPr>
        <xdr:cNvPr id="85216" name="Oval 379">
          <a:extLst>
            <a:ext uri="{FF2B5EF4-FFF2-40B4-BE49-F238E27FC236}">
              <a16:creationId xmlns:a16="http://schemas.microsoft.com/office/drawing/2014/main" id="{00000000-0008-0000-0800-0000E04C0100}"/>
            </a:ext>
          </a:extLst>
        </xdr:cNvPr>
        <xdr:cNvSpPr>
          <a:spLocks noChangeArrowheads="1"/>
        </xdr:cNvSpPr>
      </xdr:nvSpPr>
      <xdr:spPr bwMode="auto">
        <a:xfrm>
          <a:off x="782955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190500</xdr:colOff>
      <xdr:row>34</xdr:row>
      <xdr:rowOff>123825</xdr:rowOff>
    </xdr:from>
    <xdr:to>
      <xdr:col>31</xdr:col>
      <xdr:colOff>0</xdr:colOff>
      <xdr:row>35</xdr:row>
      <xdr:rowOff>66675</xdr:rowOff>
    </xdr:to>
    <xdr:sp macro="" textlink="">
      <xdr:nvSpPr>
        <xdr:cNvPr id="85217" name="Oval 380">
          <a:extLst>
            <a:ext uri="{FF2B5EF4-FFF2-40B4-BE49-F238E27FC236}">
              <a16:creationId xmlns:a16="http://schemas.microsoft.com/office/drawing/2014/main" id="{00000000-0008-0000-0800-0000E14C0100}"/>
            </a:ext>
          </a:extLst>
        </xdr:cNvPr>
        <xdr:cNvSpPr>
          <a:spLocks noChangeArrowheads="1"/>
        </xdr:cNvSpPr>
      </xdr:nvSpPr>
      <xdr:spPr bwMode="auto">
        <a:xfrm>
          <a:off x="8686800" y="6229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</xdr:colOff>
      <xdr:row>35</xdr:row>
      <xdr:rowOff>161925</xdr:rowOff>
    </xdr:from>
    <xdr:to>
      <xdr:col>30</xdr:col>
      <xdr:colOff>104775</xdr:colOff>
      <xdr:row>36</xdr:row>
      <xdr:rowOff>104775</xdr:rowOff>
    </xdr:to>
    <xdr:sp macro="" textlink="">
      <xdr:nvSpPr>
        <xdr:cNvPr id="85218" name="Oval 381">
          <a:extLst>
            <a:ext uri="{FF2B5EF4-FFF2-40B4-BE49-F238E27FC236}">
              <a16:creationId xmlns:a16="http://schemas.microsoft.com/office/drawing/2014/main" id="{00000000-0008-0000-0800-0000E24C0100}"/>
            </a:ext>
          </a:extLst>
        </xdr:cNvPr>
        <xdr:cNvSpPr>
          <a:spLocks noChangeArrowheads="1"/>
        </xdr:cNvSpPr>
      </xdr:nvSpPr>
      <xdr:spPr bwMode="auto">
        <a:xfrm>
          <a:off x="8515350" y="64389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180975</xdr:colOff>
      <xdr:row>36</xdr:row>
      <xdr:rowOff>0</xdr:rowOff>
    </xdr:from>
    <xdr:to>
      <xdr:col>29</xdr:col>
      <xdr:colOff>266700</xdr:colOff>
      <xdr:row>36</xdr:row>
      <xdr:rowOff>114300</xdr:rowOff>
    </xdr:to>
    <xdr:sp macro="" textlink="">
      <xdr:nvSpPr>
        <xdr:cNvPr id="85219" name="Oval 382">
          <a:extLst>
            <a:ext uri="{FF2B5EF4-FFF2-40B4-BE49-F238E27FC236}">
              <a16:creationId xmlns:a16="http://schemas.microsoft.com/office/drawing/2014/main" id="{00000000-0008-0000-0800-0000E34C0100}"/>
            </a:ext>
          </a:extLst>
        </xdr:cNvPr>
        <xdr:cNvSpPr>
          <a:spLocks noChangeArrowheads="1"/>
        </xdr:cNvSpPr>
      </xdr:nvSpPr>
      <xdr:spPr bwMode="auto">
        <a:xfrm>
          <a:off x="840105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66675</xdr:colOff>
      <xdr:row>36</xdr:row>
      <xdr:rowOff>0</xdr:rowOff>
    </xdr:from>
    <xdr:to>
      <xdr:col>29</xdr:col>
      <xdr:colOff>152400</xdr:colOff>
      <xdr:row>36</xdr:row>
      <xdr:rowOff>114300</xdr:rowOff>
    </xdr:to>
    <xdr:sp macro="" textlink="">
      <xdr:nvSpPr>
        <xdr:cNvPr id="85220" name="Oval 383">
          <a:extLst>
            <a:ext uri="{FF2B5EF4-FFF2-40B4-BE49-F238E27FC236}">
              <a16:creationId xmlns:a16="http://schemas.microsoft.com/office/drawing/2014/main" id="{00000000-0008-0000-0800-0000E44C0100}"/>
            </a:ext>
          </a:extLst>
        </xdr:cNvPr>
        <xdr:cNvSpPr>
          <a:spLocks noChangeArrowheads="1"/>
        </xdr:cNvSpPr>
      </xdr:nvSpPr>
      <xdr:spPr bwMode="auto">
        <a:xfrm>
          <a:off x="8286750" y="6448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34</xdr:row>
      <xdr:rowOff>114300</xdr:rowOff>
    </xdr:from>
    <xdr:to>
      <xdr:col>26</xdr:col>
      <xdr:colOff>171450</xdr:colOff>
      <xdr:row>35</xdr:row>
      <xdr:rowOff>57150</xdr:rowOff>
    </xdr:to>
    <xdr:sp macro="" textlink="">
      <xdr:nvSpPr>
        <xdr:cNvPr id="85221" name="Oval 384">
          <a:extLst>
            <a:ext uri="{FF2B5EF4-FFF2-40B4-BE49-F238E27FC236}">
              <a16:creationId xmlns:a16="http://schemas.microsoft.com/office/drawing/2014/main" id="{00000000-0008-0000-0800-0000E54C0100}"/>
            </a:ext>
          </a:extLst>
        </xdr:cNvPr>
        <xdr:cNvSpPr>
          <a:spLocks noChangeArrowheads="1"/>
        </xdr:cNvSpPr>
      </xdr:nvSpPr>
      <xdr:spPr bwMode="auto">
        <a:xfrm>
          <a:off x="7400925" y="62198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180975</xdr:colOff>
      <xdr:row>35</xdr:row>
      <xdr:rowOff>47625</xdr:rowOff>
    </xdr:from>
    <xdr:to>
      <xdr:col>29</xdr:col>
      <xdr:colOff>266700</xdr:colOff>
      <xdr:row>35</xdr:row>
      <xdr:rowOff>161925</xdr:rowOff>
    </xdr:to>
    <xdr:sp macro="" textlink="">
      <xdr:nvSpPr>
        <xdr:cNvPr id="85222" name="Oval 385">
          <a:extLst>
            <a:ext uri="{FF2B5EF4-FFF2-40B4-BE49-F238E27FC236}">
              <a16:creationId xmlns:a16="http://schemas.microsoft.com/office/drawing/2014/main" id="{00000000-0008-0000-0800-0000E64C0100}"/>
            </a:ext>
          </a:extLst>
        </xdr:cNvPr>
        <xdr:cNvSpPr>
          <a:spLocks noChangeArrowheads="1"/>
        </xdr:cNvSpPr>
      </xdr:nvSpPr>
      <xdr:spPr bwMode="auto">
        <a:xfrm>
          <a:off x="8401050" y="6324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266700</xdr:colOff>
      <xdr:row>35</xdr:row>
      <xdr:rowOff>66675</xdr:rowOff>
    </xdr:from>
    <xdr:to>
      <xdr:col>26</xdr:col>
      <xdr:colOff>352425</xdr:colOff>
      <xdr:row>36</xdr:row>
      <xdr:rowOff>9525</xdr:rowOff>
    </xdr:to>
    <xdr:sp macro="" textlink="">
      <xdr:nvSpPr>
        <xdr:cNvPr id="85223" name="Oval 386">
          <a:extLst>
            <a:ext uri="{FF2B5EF4-FFF2-40B4-BE49-F238E27FC236}">
              <a16:creationId xmlns:a16="http://schemas.microsoft.com/office/drawing/2014/main" id="{00000000-0008-0000-0800-0000E74C0100}"/>
            </a:ext>
          </a:extLst>
        </xdr:cNvPr>
        <xdr:cNvSpPr>
          <a:spLocks noChangeArrowheads="1"/>
        </xdr:cNvSpPr>
      </xdr:nvSpPr>
      <xdr:spPr bwMode="auto">
        <a:xfrm>
          <a:off x="7581900" y="63436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35</xdr:row>
      <xdr:rowOff>47625</xdr:rowOff>
    </xdr:from>
    <xdr:to>
      <xdr:col>26</xdr:col>
      <xdr:colOff>428625</xdr:colOff>
      <xdr:row>35</xdr:row>
      <xdr:rowOff>161925</xdr:rowOff>
    </xdr:to>
    <xdr:sp macro="" textlink="">
      <xdr:nvSpPr>
        <xdr:cNvPr id="85224" name="Oval 387">
          <a:extLst>
            <a:ext uri="{FF2B5EF4-FFF2-40B4-BE49-F238E27FC236}">
              <a16:creationId xmlns:a16="http://schemas.microsoft.com/office/drawing/2014/main" id="{00000000-0008-0000-0800-0000E84C0100}"/>
            </a:ext>
          </a:extLst>
        </xdr:cNvPr>
        <xdr:cNvSpPr>
          <a:spLocks noChangeArrowheads="1"/>
        </xdr:cNvSpPr>
      </xdr:nvSpPr>
      <xdr:spPr bwMode="auto">
        <a:xfrm>
          <a:off x="7658100" y="6324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35</xdr:row>
      <xdr:rowOff>57150</xdr:rowOff>
    </xdr:from>
    <xdr:to>
      <xdr:col>26</xdr:col>
      <xdr:colOff>171450</xdr:colOff>
      <xdr:row>36</xdr:row>
      <xdr:rowOff>0</xdr:rowOff>
    </xdr:to>
    <xdr:sp macro="" textlink="">
      <xdr:nvSpPr>
        <xdr:cNvPr id="85225" name="Oval 388">
          <a:extLst>
            <a:ext uri="{FF2B5EF4-FFF2-40B4-BE49-F238E27FC236}">
              <a16:creationId xmlns:a16="http://schemas.microsoft.com/office/drawing/2014/main" id="{00000000-0008-0000-0800-0000E94C0100}"/>
            </a:ext>
          </a:extLst>
        </xdr:cNvPr>
        <xdr:cNvSpPr>
          <a:spLocks noChangeArrowheads="1"/>
        </xdr:cNvSpPr>
      </xdr:nvSpPr>
      <xdr:spPr bwMode="auto">
        <a:xfrm>
          <a:off x="7400925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35</xdr:row>
      <xdr:rowOff>47625</xdr:rowOff>
    </xdr:from>
    <xdr:to>
      <xdr:col>26</xdr:col>
      <xdr:colOff>257175</xdr:colOff>
      <xdr:row>35</xdr:row>
      <xdr:rowOff>161925</xdr:rowOff>
    </xdr:to>
    <xdr:sp macro="" textlink="">
      <xdr:nvSpPr>
        <xdr:cNvPr id="85226" name="Oval 389">
          <a:extLst>
            <a:ext uri="{FF2B5EF4-FFF2-40B4-BE49-F238E27FC236}">
              <a16:creationId xmlns:a16="http://schemas.microsoft.com/office/drawing/2014/main" id="{00000000-0008-0000-0800-0000EA4C0100}"/>
            </a:ext>
          </a:extLst>
        </xdr:cNvPr>
        <xdr:cNvSpPr>
          <a:spLocks noChangeArrowheads="1"/>
        </xdr:cNvSpPr>
      </xdr:nvSpPr>
      <xdr:spPr bwMode="auto">
        <a:xfrm>
          <a:off x="7486650" y="6324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266700</xdr:colOff>
      <xdr:row>35</xdr:row>
      <xdr:rowOff>57150</xdr:rowOff>
    </xdr:from>
    <xdr:to>
      <xdr:col>30</xdr:col>
      <xdr:colOff>76200</xdr:colOff>
      <xdr:row>36</xdr:row>
      <xdr:rowOff>0</xdr:rowOff>
    </xdr:to>
    <xdr:sp macro="" textlink="">
      <xdr:nvSpPr>
        <xdr:cNvPr id="85227" name="Oval 390">
          <a:extLst>
            <a:ext uri="{FF2B5EF4-FFF2-40B4-BE49-F238E27FC236}">
              <a16:creationId xmlns:a16="http://schemas.microsoft.com/office/drawing/2014/main" id="{00000000-0008-0000-0800-0000EB4C0100}"/>
            </a:ext>
          </a:extLst>
        </xdr:cNvPr>
        <xdr:cNvSpPr>
          <a:spLocks noChangeArrowheads="1"/>
        </xdr:cNvSpPr>
      </xdr:nvSpPr>
      <xdr:spPr bwMode="auto">
        <a:xfrm>
          <a:off x="8486775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35</xdr:row>
      <xdr:rowOff>47625</xdr:rowOff>
    </xdr:from>
    <xdr:to>
      <xdr:col>30</xdr:col>
      <xdr:colOff>171450</xdr:colOff>
      <xdr:row>35</xdr:row>
      <xdr:rowOff>161925</xdr:rowOff>
    </xdr:to>
    <xdr:sp macro="" textlink="">
      <xdr:nvSpPr>
        <xdr:cNvPr id="85228" name="Oval 391">
          <a:extLst>
            <a:ext uri="{FF2B5EF4-FFF2-40B4-BE49-F238E27FC236}">
              <a16:creationId xmlns:a16="http://schemas.microsoft.com/office/drawing/2014/main" id="{00000000-0008-0000-0800-0000EC4C0100}"/>
            </a:ext>
          </a:extLst>
        </xdr:cNvPr>
        <xdr:cNvSpPr>
          <a:spLocks noChangeArrowheads="1"/>
        </xdr:cNvSpPr>
      </xdr:nvSpPr>
      <xdr:spPr bwMode="auto">
        <a:xfrm>
          <a:off x="8582025" y="6324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34</xdr:row>
      <xdr:rowOff>0</xdr:rowOff>
    </xdr:from>
    <xdr:to>
      <xdr:col>26</xdr:col>
      <xdr:colOff>85725</xdr:colOff>
      <xdr:row>34</xdr:row>
      <xdr:rowOff>114300</xdr:rowOff>
    </xdr:to>
    <xdr:sp macro="" textlink="">
      <xdr:nvSpPr>
        <xdr:cNvPr id="85229" name="Oval 392">
          <a:extLst>
            <a:ext uri="{FF2B5EF4-FFF2-40B4-BE49-F238E27FC236}">
              <a16:creationId xmlns:a16="http://schemas.microsoft.com/office/drawing/2014/main" id="{00000000-0008-0000-0800-0000ED4C0100}"/>
            </a:ext>
          </a:extLst>
        </xdr:cNvPr>
        <xdr:cNvSpPr>
          <a:spLocks noChangeArrowheads="1"/>
        </xdr:cNvSpPr>
      </xdr:nvSpPr>
      <xdr:spPr bwMode="auto">
        <a:xfrm>
          <a:off x="7315200" y="61055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104775</xdr:colOff>
      <xdr:row>34</xdr:row>
      <xdr:rowOff>104775</xdr:rowOff>
    </xdr:from>
    <xdr:to>
      <xdr:col>30</xdr:col>
      <xdr:colOff>190500</xdr:colOff>
      <xdr:row>35</xdr:row>
      <xdr:rowOff>47625</xdr:rowOff>
    </xdr:to>
    <xdr:sp macro="" textlink="">
      <xdr:nvSpPr>
        <xdr:cNvPr id="85230" name="Oval 393">
          <a:extLst>
            <a:ext uri="{FF2B5EF4-FFF2-40B4-BE49-F238E27FC236}">
              <a16:creationId xmlns:a16="http://schemas.microsoft.com/office/drawing/2014/main" id="{00000000-0008-0000-0800-0000EE4C0100}"/>
            </a:ext>
          </a:extLst>
        </xdr:cNvPr>
        <xdr:cNvSpPr>
          <a:spLocks noChangeArrowheads="1"/>
        </xdr:cNvSpPr>
      </xdr:nvSpPr>
      <xdr:spPr bwMode="auto">
        <a:xfrm>
          <a:off x="8601075" y="62103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35</xdr:row>
      <xdr:rowOff>57150</xdr:rowOff>
    </xdr:from>
    <xdr:to>
      <xdr:col>29</xdr:col>
      <xdr:colOff>180975</xdr:colOff>
      <xdr:row>36</xdr:row>
      <xdr:rowOff>0</xdr:rowOff>
    </xdr:to>
    <xdr:sp macro="" textlink="">
      <xdr:nvSpPr>
        <xdr:cNvPr id="85231" name="Oval 394">
          <a:extLst>
            <a:ext uri="{FF2B5EF4-FFF2-40B4-BE49-F238E27FC236}">
              <a16:creationId xmlns:a16="http://schemas.microsoft.com/office/drawing/2014/main" id="{00000000-0008-0000-0800-0000EF4C0100}"/>
            </a:ext>
          </a:extLst>
        </xdr:cNvPr>
        <xdr:cNvSpPr>
          <a:spLocks noChangeArrowheads="1"/>
        </xdr:cNvSpPr>
      </xdr:nvSpPr>
      <xdr:spPr bwMode="auto">
        <a:xfrm>
          <a:off x="8315325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447675</xdr:colOff>
      <xdr:row>35</xdr:row>
      <xdr:rowOff>57150</xdr:rowOff>
    </xdr:from>
    <xdr:to>
      <xdr:col>26</xdr:col>
      <xdr:colOff>533400</xdr:colOff>
      <xdr:row>36</xdr:row>
      <xdr:rowOff>0</xdr:rowOff>
    </xdr:to>
    <xdr:sp macro="" textlink="">
      <xdr:nvSpPr>
        <xdr:cNvPr id="85232" name="Oval 395">
          <a:extLst>
            <a:ext uri="{FF2B5EF4-FFF2-40B4-BE49-F238E27FC236}">
              <a16:creationId xmlns:a16="http://schemas.microsoft.com/office/drawing/2014/main" id="{00000000-0008-0000-0800-0000F04C0100}"/>
            </a:ext>
          </a:extLst>
        </xdr:cNvPr>
        <xdr:cNvSpPr>
          <a:spLocks noChangeArrowheads="1"/>
        </xdr:cNvSpPr>
      </xdr:nvSpPr>
      <xdr:spPr bwMode="auto">
        <a:xfrm>
          <a:off x="7762875" y="6334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34</xdr:row>
      <xdr:rowOff>9525</xdr:rowOff>
    </xdr:from>
    <xdr:to>
      <xdr:col>30</xdr:col>
      <xdr:colOff>266700</xdr:colOff>
      <xdr:row>34</xdr:row>
      <xdr:rowOff>123825</xdr:rowOff>
    </xdr:to>
    <xdr:sp macro="" textlink="">
      <xdr:nvSpPr>
        <xdr:cNvPr id="85233" name="Oval 396">
          <a:extLst>
            <a:ext uri="{FF2B5EF4-FFF2-40B4-BE49-F238E27FC236}">
              <a16:creationId xmlns:a16="http://schemas.microsoft.com/office/drawing/2014/main" id="{00000000-0008-0000-0800-0000F14C0100}"/>
            </a:ext>
          </a:extLst>
        </xdr:cNvPr>
        <xdr:cNvSpPr>
          <a:spLocks noChangeArrowheads="1"/>
        </xdr:cNvSpPr>
      </xdr:nvSpPr>
      <xdr:spPr bwMode="auto">
        <a:xfrm>
          <a:off x="8677275" y="6115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32</xdr:row>
      <xdr:rowOff>95250</xdr:rowOff>
    </xdr:from>
    <xdr:to>
      <xdr:col>30</xdr:col>
      <xdr:colOff>266700</xdr:colOff>
      <xdr:row>33</xdr:row>
      <xdr:rowOff>38100</xdr:rowOff>
    </xdr:to>
    <xdr:sp macro="" textlink="">
      <xdr:nvSpPr>
        <xdr:cNvPr id="85234" name="Oval 397">
          <a:extLst>
            <a:ext uri="{FF2B5EF4-FFF2-40B4-BE49-F238E27FC236}">
              <a16:creationId xmlns:a16="http://schemas.microsoft.com/office/drawing/2014/main" id="{00000000-0008-0000-0800-0000F24C0100}"/>
            </a:ext>
          </a:extLst>
        </xdr:cNvPr>
        <xdr:cNvSpPr>
          <a:spLocks noChangeArrowheads="1"/>
        </xdr:cNvSpPr>
      </xdr:nvSpPr>
      <xdr:spPr bwMode="auto">
        <a:xfrm>
          <a:off x="8677275" y="58578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32</xdr:row>
      <xdr:rowOff>85725</xdr:rowOff>
    </xdr:from>
    <xdr:to>
      <xdr:col>26</xdr:col>
      <xdr:colOff>85725</xdr:colOff>
      <xdr:row>33</xdr:row>
      <xdr:rowOff>28575</xdr:rowOff>
    </xdr:to>
    <xdr:sp macro="" textlink="">
      <xdr:nvSpPr>
        <xdr:cNvPr id="85235" name="Oval 398">
          <a:extLst>
            <a:ext uri="{FF2B5EF4-FFF2-40B4-BE49-F238E27FC236}">
              <a16:creationId xmlns:a16="http://schemas.microsoft.com/office/drawing/2014/main" id="{00000000-0008-0000-0800-0000F34C0100}"/>
            </a:ext>
          </a:extLst>
        </xdr:cNvPr>
        <xdr:cNvSpPr>
          <a:spLocks noChangeArrowheads="1"/>
        </xdr:cNvSpPr>
      </xdr:nvSpPr>
      <xdr:spPr bwMode="auto">
        <a:xfrm>
          <a:off x="7315200" y="5848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171450</xdr:colOff>
      <xdr:row>34</xdr:row>
      <xdr:rowOff>95250</xdr:rowOff>
    </xdr:from>
    <xdr:to>
      <xdr:col>26</xdr:col>
      <xdr:colOff>257175</xdr:colOff>
      <xdr:row>35</xdr:row>
      <xdr:rowOff>38100</xdr:rowOff>
    </xdr:to>
    <xdr:sp macro="" textlink="">
      <xdr:nvSpPr>
        <xdr:cNvPr id="85236" name="Oval 399">
          <a:extLst>
            <a:ext uri="{FF2B5EF4-FFF2-40B4-BE49-F238E27FC236}">
              <a16:creationId xmlns:a16="http://schemas.microsoft.com/office/drawing/2014/main" id="{00000000-0008-0000-0800-0000F44C0100}"/>
            </a:ext>
          </a:extLst>
        </xdr:cNvPr>
        <xdr:cNvSpPr>
          <a:spLocks noChangeArrowheads="1"/>
        </xdr:cNvSpPr>
      </xdr:nvSpPr>
      <xdr:spPr bwMode="auto">
        <a:xfrm>
          <a:off x="7486650" y="6200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33</xdr:row>
      <xdr:rowOff>47625</xdr:rowOff>
    </xdr:from>
    <xdr:to>
      <xdr:col>30</xdr:col>
      <xdr:colOff>266700</xdr:colOff>
      <xdr:row>33</xdr:row>
      <xdr:rowOff>161925</xdr:rowOff>
    </xdr:to>
    <xdr:sp macro="" textlink="">
      <xdr:nvSpPr>
        <xdr:cNvPr id="85237" name="Oval 400">
          <a:extLst>
            <a:ext uri="{FF2B5EF4-FFF2-40B4-BE49-F238E27FC236}">
              <a16:creationId xmlns:a16="http://schemas.microsoft.com/office/drawing/2014/main" id="{00000000-0008-0000-0800-0000F54C0100}"/>
            </a:ext>
          </a:extLst>
        </xdr:cNvPr>
        <xdr:cNvSpPr>
          <a:spLocks noChangeArrowheads="1"/>
        </xdr:cNvSpPr>
      </xdr:nvSpPr>
      <xdr:spPr bwMode="auto">
        <a:xfrm>
          <a:off x="8677275" y="59817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33</xdr:row>
      <xdr:rowOff>57150</xdr:rowOff>
    </xdr:from>
    <xdr:to>
      <xdr:col>26</xdr:col>
      <xdr:colOff>85725</xdr:colOff>
      <xdr:row>34</xdr:row>
      <xdr:rowOff>0</xdr:rowOff>
    </xdr:to>
    <xdr:sp macro="" textlink="">
      <xdr:nvSpPr>
        <xdr:cNvPr id="85238" name="Oval 401">
          <a:extLst>
            <a:ext uri="{FF2B5EF4-FFF2-40B4-BE49-F238E27FC236}">
              <a16:creationId xmlns:a16="http://schemas.microsoft.com/office/drawing/2014/main" id="{00000000-0008-0000-0800-0000F64C0100}"/>
            </a:ext>
          </a:extLst>
        </xdr:cNvPr>
        <xdr:cNvSpPr>
          <a:spLocks noChangeArrowheads="1"/>
        </xdr:cNvSpPr>
      </xdr:nvSpPr>
      <xdr:spPr bwMode="auto">
        <a:xfrm>
          <a:off x="7315200" y="59912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28575</xdr:colOff>
      <xdr:row>34</xdr:row>
      <xdr:rowOff>104775</xdr:rowOff>
    </xdr:from>
    <xdr:to>
      <xdr:col>30</xdr:col>
      <xdr:colOff>114300</xdr:colOff>
      <xdr:row>35</xdr:row>
      <xdr:rowOff>47625</xdr:rowOff>
    </xdr:to>
    <xdr:sp macro="" textlink="">
      <xdr:nvSpPr>
        <xdr:cNvPr id="85239" name="Oval 402">
          <a:extLst>
            <a:ext uri="{FF2B5EF4-FFF2-40B4-BE49-F238E27FC236}">
              <a16:creationId xmlns:a16="http://schemas.microsoft.com/office/drawing/2014/main" id="{00000000-0008-0000-0800-0000F74C0100}"/>
            </a:ext>
          </a:extLst>
        </xdr:cNvPr>
        <xdr:cNvSpPr>
          <a:spLocks noChangeArrowheads="1"/>
        </xdr:cNvSpPr>
      </xdr:nvSpPr>
      <xdr:spPr bwMode="auto">
        <a:xfrm>
          <a:off x="8524875" y="62103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34</xdr:row>
      <xdr:rowOff>95250</xdr:rowOff>
    </xdr:from>
    <xdr:to>
      <xdr:col>26</xdr:col>
      <xdr:colOff>171450</xdr:colOff>
      <xdr:row>35</xdr:row>
      <xdr:rowOff>38100</xdr:rowOff>
    </xdr:to>
    <xdr:sp macro="" textlink="">
      <xdr:nvSpPr>
        <xdr:cNvPr id="85240" name="Oval 403">
          <a:extLst>
            <a:ext uri="{FF2B5EF4-FFF2-40B4-BE49-F238E27FC236}">
              <a16:creationId xmlns:a16="http://schemas.microsoft.com/office/drawing/2014/main" id="{00000000-0008-0000-0800-0000F84C0100}"/>
            </a:ext>
          </a:extLst>
        </xdr:cNvPr>
        <xdr:cNvSpPr>
          <a:spLocks noChangeArrowheads="1"/>
        </xdr:cNvSpPr>
      </xdr:nvSpPr>
      <xdr:spPr bwMode="auto">
        <a:xfrm>
          <a:off x="7400925" y="6200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57150</xdr:colOff>
      <xdr:row>33</xdr:row>
      <xdr:rowOff>133350</xdr:rowOff>
    </xdr:from>
    <xdr:to>
      <xdr:col>26</xdr:col>
      <xdr:colOff>142875</xdr:colOff>
      <xdr:row>34</xdr:row>
      <xdr:rowOff>76200</xdr:rowOff>
    </xdr:to>
    <xdr:sp macro="" textlink="">
      <xdr:nvSpPr>
        <xdr:cNvPr id="85241" name="Oval 404">
          <a:extLst>
            <a:ext uri="{FF2B5EF4-FFF2-40B4-BE49-F238E27FC236}">
              <a16:creationId xmlns:a16="http://schemas.microsoft.com/office/drawing/2014/main" id="{00000000-0008-0000-0800-0000F94C0100}"/>
            </a:ext>
          </a:extLst>
        </xdr:cNvPr>
        <xdr:cNvSpPr>
          <a:spLocks noChangeArrowheads="1"/>
        </xdr:cNvSpPr>
      </xdr:nvSpPr>
      <xdr:spPr bwMode="auto">
        <a:xfrm>
          <a:off x="7372350" y="6067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152400</xdr:colOff>
      <xdr:row>34</xdr:row>
      <xdr:rowOff>0</xdr:rowOff>
    </xdr:from>
    <xdr:to>
      <xdr:col>26</xdr:col>
      <xdr:colOff>238125</xdr:colOff>
      <xdr:row>34</xdr:row>
      <xdr:rowOff>114300</xdr:rowOff>
    </xdr:to>
    <xdr:sp macro="" textlink="">
      <xdr:nvSpPr>
        <xdr:cNvPr id="85242" name="Oval 405">
          <a:extLst>
            <a:ext uri="{FF2B5EF4-FFF2-40B4-BE49-F238E27FC236}">
              <a16:creationId xmlns:a16="http://schemas.microsoft.com/office/drawing/2014/main" id="{00000000-0008-0000-0800-0000FA4C0100}"/>
            </a:ext>
          </a:extLst>
        </xdr:cNvPr>
        <xdr:cNvSpPr>
          <a:spLocks noChangeArrowheads="1"/>
        </xdr:cNvSpPr>
      </xdr:nvSpPr>
      <xdr:spPr bwMode="auto">
        <a:xfrm>
          <a:off x="7467600" y="61055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104775</xdr:colOff>
      <xdr:row>33</xdr:row>
      <xdr:rowOff>142875</xdr:rowOff>
    </xdr:from>
    <xdr:to>
      <xdr:col>30</xdr:col>
      <xdr:colOff>190500</xdr:colOff>
      <xdr:row>34</xdr:row>
      <xdr:rowOff>85725</xdr:rowOff>
    </xdr:to>
    <xdr:sp macro="" textlink="">
      <xdr:nvSpPr>
        <xdr:cNvPr id="85243" name="Oval 406">
          <a:extLst>
            <a:ext uri="{FF2B5EF4-FFF2-40B4-BE49-F238E27FC236}">
              <a16:creationId xmlns:a16="http://schemas.microsoft.com/office/drawing/2014/main" id="{00000000-0008-0000-0800-0000FB4C0100}"/>
            </a:ext>
          </a:extLst>
        </xdr:cNvPr>
        <xdr:cNvSpPr>
          <a:spLocks noChangeArrowheads="1"/>
        </xdr:cNvSpPr>
      </xdr:nvSpPr>
      <xdr:spPr bwMode="auto">
        <a:xfrm>
          <a:off x="8601075" y="6076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66675</xdr:colOff>
      <xdr:row>32</xdr:row>
      <xdr:rowOff>161925</xdr:rowOff>
    </xdr:from>
    <xdr:to>
      <xdr:col>26</xdr:col>
      <xdr:colOff>152400</xdr:colOff>
      <xdr:row>33</xdr:row>
      <xdr:rowOff>104775</xdr:rowOff>
    </xdr:to>
    <xdr:sp macro="" textlink="">
      <xdr:nvSpPr>
        <xdr:cNvPr id="85244" name="Oval 407">
          <a:extLst>
            <a:ext uri="{FF2B5EF4-FFF2-40B4-BE49-F238E27FC236}">
              <a16:creationId xmlns:a16="http://schemas.microsoft.com/office/drawing/2014/main" id="{00000000-0008-0000-0800-0000FC4C0100}"/>
            </a:ext>
          </a:extLst>
        </xdr:cNvPr>
        <xdr:cNvSpPr>
          <a:spLocks noChangeArrowheads="1"/>
        </xdr:cNvSpPr>
      </xdr:nvSpPr>
      <xdr:spPr bwMode="auto">
        <a:xfrm>
          <a:off x="7381875" y="59245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33</xdr:row>
      <xdr:rowOff>28575</xdr:rowOff>
    </xdr:from>
    <xdr:to>
      <xdr:col>30</xdr:col>
      <xdr:colOff>171450</xdr:colOff>
      <xdr:row>33</xdr:row>
      <xdr:rowOff>142875</xdr:rowOff>
    </xdr:to>
    <xdr:sp macro="" textlink="">
      <xdr:nvSpPr>
        <xdr:cNvPr id="85245" name="Oval 408">
          <a:extLst>
            <a:ext uri="{FF2B5EF4-FFF2-40B4-BE49-F238E27FC236}">
              <a16:creationId xmlns:a16="http://schemas.microsoft.com/office/drawing/2014/main" id="{00000000-0008-0000-0800-0000FD4C0100}"/>
            </a:ext>
          </a:extLst>
        </xdr:cNvPr>
        <xdr:cNvSpPr>
          <a:spLocks noChangeArrowheads="1"/>
        </xdr:cNvSpPr>
      </xdr:nvSpPr>
      <xdr:spPr bwMode="auto">
        <a:xfrm>
          <a:off x="8582025" y="59626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</xdr:colOff>
      <xdr:row>33</xdr:row>
      <xdr:rowOff>152400</xdr:rowOff>
    </xdr:from>
    <xdr:to>
      <xdr:col>30</xdr:col>
      <xdr:colOff>104775</xdr:colOff>
      <xdr:row>34</xdr:row>
      <xdr:rowOff>95250</xdr:rowOff>
    </xdr:to>
    <xdr:sp macro="" textlink="">
      <xdr:nvSpPr>
        <xdr:cNvPr id="85246" name="Oval 409">
          <a:extLst>
            <a:ext uri="{FF2B5EF4-FFF2-40B4-BE49-F238E27FC236}">
              <a16:creationId xmlns:a16="http://schemas.microsoft.com/office/drawing/2014/main" id="{00000000-0008-0000-0800-0000FE4C0100}"/>
            </a:ext>
          </a:extLst>
        </xdr:cNvPr>
        <xdr:cNvSpPr>
          <a:spLocks noChangeArrowheads="1"/>
        </xdr:cNvSpPr>
      </xdr:nvSpPr>
      <xdr:spPr bwMode="auto">
        <a:xfrm>
          <a:off x="8515350" y="60864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219075</xdr:colOff>
      <xdr:row>34</xdr:row>
      <xdr:rowOff>104775</xdr:rowOff>
    </xdr:from>
    <xdr:to>
      <xdr:col>30</xdr:col>
      <xdr:colOff>28575</xdr:colOff>
      <xdr:row>35</xdr:row>
      <xdr:rowOff>47625</xdr:rowOff>
    </xdr:to>
    <xdr:sp macro="" textlink="">
      <xdr:nvSpPr>
        <xdr:cNvPr id="85247" name="Oval 410">
          <a:extLst>
            <a:ext uri="{FF2B5EF4-FFF2-40B4-BE49-F238E27FC236}">
              <a16:creationId xmlns:a16="http://schemas.microsoft.com/office/drawing/2014/main" id="{00000000-0008-0000-0800-0000FF4C0100}"/>
            </a:ext>
          </a:extLst>
        </xdr:cNvPr>
        <xdr:cNvSpPr>
          <a:spLocks noChangeArrowheads="1"/>
        </xdr:cNvSpPr>
      </xdr:nvSpPr>
      <xdr:spPr bwMode="auto">
        <a:xfrm>
          <a:off x="8439150" y="62103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142875</xdr:colOff>
      <xdr:row>33</xdr:row>
      <xdr:rowOff>57150</xdr:rowOff>
    </xdr:from>
    <xdr:to>
      <xdr:col>26</xdr:col>
      <xdr:colOff>228600</xdr:colOff>
      <xdr:row>34</xdr:row>
      <xdr:rowOff>0</xdr:rowOff>
    </xdr:to>
    <xdr:sp macro="" textlink="">
      <xdr:nvSpPr>
        <xdr:cNvPr id="85248" name="Oval 411">
          <a:extLst>
            <a:ext uri="{FF2B5EF4-FFF2-40B4-BE49-F238E27FC236}">
              <a16:creationId xmlns:a16="http://schemas.microsoft.com/office/drawing/2014/main" id="{00000000-0008-0000-0800-0000004D0100}"/>
            </a:ext>
          </a:extLst>
        </xdr:cNvPr>
        <xdr:cNvSpPr>
          <a:spLocks noChangeArrowheads="1"/>
        </xdr:cNvSpPr>
      </xdr:nvSpPr>
      <xdr:spPr bwMode="auto">
        <a:xfrm>
          <a:off x="7458075" y="59912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266700</xdr:colOff>
      <xdr:row>34</xdr:row>
      <xdr:rowOff>123825</xdr:rowOff>
    </xdr:from>
    <xdr:to>
      <xdr:col>26</xdr:col>
      <xdr:colOff>352425</xdr:colOff>
      <xdr:row>35</xdr:row>
      <xdr:rowOff>66675</xdr:rowOff>
    </xdr:to>
    <xdr:sp macro="" textlink="">
      <xdr:nvSpPr>
        <xdr:cNvPr id="85249" name="Oval 412">
          <a:extLst>
            <a:ext uri="{FF2B5EF4-FFF2-40B4-BE49-F238E27FC236}">
              <a16:creationId xmlns:a16="http://schemas.microsoft.com/office/drawing/2014/main" id="{00000000-0008-0000-0800-0000014D0100}"/>
            </a:ext>
          </a:extLst>
        </xdr:cNvPr>
        <xdr:cNvSpPr>
          <a:spLocks noChangeArrowheads="1"/>
        </xdr:cNvSpPr>
      </xdr:nvSpPr>
      <xdr:spPr bwMode="auto">
        <a:xfrm>
          <a:off x="7581900" y="6229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371475</xdr:colOff>
      <xdr:row>34</xdr:row>
      <xdr:rowOff>9525</xdr:rowOff>
    </xdr:from>
    <xdr:to>
      <xdr:col>26</xdr:col>
      <xdr:colOff>457200</xdr:colOff>
      <xdr:row>34</xdr:row>
      <xdr:rowOff>123825</xdr:rowOff>
    </xdr:to>
    <xdr:sp macro="" textlink="">
      <xdr:nvSpPr>
        <xdr:cNvPr id="85250" name="Oval 413">
          <a:extLst>
            <a:ext uri="{FF2B5EF4-FFF2-40B4-BE49-F238E27FC236}">
              <a16:creationId xmlns:a16="http://schemas.microsoft.com/office/drawing/2014/main" id="{00000000-0008-0000-0800-0000024D0100}"/>
            </a:ext>
          </a:extLst>
        </xdr:cNvPr>
        <xdr:cNvSpPr>
          <a:spLocks noChangeArrowheads="1"/>
        </xdr:cNvSpPr>
      </xdr:nvSpPr>
      <xdr:spPr bwMode="auto">
        <a:xfrm>
          <a:off x="7686675" y="6115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34</xdr:row>
      <xdr:rowOff>123825</xdr:rowOff>
    </xdr:from>
    <xdr:to>
      <xdr:col>26</xdr:col>
      <xdr:colOff>514350</xdr:colOff>
      <xdr:row>35</xdr:row>
      <xdr:rowOff>66675</xdr:rowOff>
    </xdr:to>
    <xdr:sp macro="" textlink="">
      <xdr:nvSpPr>
        <xdr:cNvPr id="85251" name="Oval 414">
          <a:extLst>
            <a:ext uri="{FF2B5EF4-FFF2-40B4-BE49-F238E27FC236}">
              <a16:creationId xmlns:a16="http://schemas.microsoft.com/office/drawing/2014/main" id="{00000000-0008-0000-0800-0000034D0100}"/>
            </a:ext>
          </a:extLst>
        </xdr:cNvPr>
        <xdr:cNvSpPr>
          <a:spLocks noChangeArrowheads="1"/>
        </xdr:cNvSpPr>
      </xdr:nvSpPr>
      <xdr:spPr bwMode="auto">
        <a:xfrm>
          <a:off x="7743825" y="6229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342900</xdr:colOff>
      <xdr:row>34</xdr:row>
      <xdr:rowOff>123825</xdr:rowOff>
    </xdr:from>
    <xdr:to>
      <xdr:col>26</xdr:col>
      <xdr:colOff>428625</xdr:colOff>
      <xdr:row>35</xdr:row>
      <xdr:rowOff>66675</xdr:rowOff>
    </xdr:to>
    <xdr:sp macro="" textlink="">
      <xdr:nvSpPr>
        <xdr:cNvPr id="85252" name="Oval 415">
          <a:extLst>
            <a:ext uri="{FF2B5EF4-FFF2-40B4-BE49-F238E27FC236}">
              <a16:creationId xmlns:a16="http://schemas.microsoft.com/office/drawing/2014/main" id="{00000000-0008-0000-0800-0000044D0100}"/>
            </a:ext>
          </a:extLst>
        </xdr:cNvPr>
        <xdr:cNvSpPr>
          <a:spLocks noChangeArrowheads="1"/>
        </xdr:cNvSpPr>
      </xdr:nvSpPr>
      <xdr:spPr bwMode="auto">
        <a:xfrm>
          <a:off x="7658100" y="62293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285750</xdr:colOff>
      <xdr:row>34</xdr:row>
      <xdr:rowOff>9525</xdr:rowOff>
    </xdr:from>
    <xdr:to>
      <xdr:col>26</xdr:col>
      <xdr:colOff>371475</xdr:colOff>
      <xdr:row>34</xdr:row>
      <xdr:rowOff>123825</xdr:rowOff>
    </xdr:to>
    <xdr:sp macro="" textlink="">
      <xdr:nvSpPr>
        <xdr:cNvPr id="85253" name="Oval 416">
          <a:extLst>
            <a:ext uri="{FF2B5EF4-FFF2-40B4-BE49-F238E27FC236}">
              <a16:creationId xmlns:a16="http://schemas.microsoft.com/office/drawing/2014/main" id="{00000000-0008-0000-0800-0000054D0100}"/>
            </a:ext>
          </a:extLst>
        </xdr:cNvPr>
        <xdr:cNvSpPr>
          <a:spLocks noChangeArrowheads="1"/>
        </xdr:cNvSpPr>
      </xdr:nvSpPr>
      <xdr:spPr bwMode="auto">
        <a:xfrm>
          <a:off x="7600950" y="6115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219075</xdr:colOff>
      <xdr:row>33</xdr:row>
      <xdr:rowOff>85725</xdr:rowOff>
    </xdr:from>
    <xdr:to>
      <xdr:col>26</xdr:col>
      <xdr:colOff>304800</xdr:colOff>
      <xdr:row>34</xdr:row>
      <xdr:rowOff>28575</xdr:rowOff>
    </xdr:to>
    <xdr:sp macro="" textlink="">
      <xdr:nvSpPr>
        <xdr:cNvPr id="85254" name="Oval 417">
          <a:extLst>
            <a:ext uri="{FF2B5EF4-FFF2-40B4-BE49-F238E27FC236}">
              <a16:creationId xmlns:a16="http://schemas.microsoft.com/office/drawing/2014/main" id="{00000000-0008-0000-0800-0000064D0100}"/>
            </a:ext>
          </a:extLst>
        </xdr:cNvPr>
        <xdr:cNvSpPr>
          <a:spLocks noChangeArrowheads="1"/>
        </xdr:cNvSpPr>
      </xdr:nvSpPr>
      <xdr:spPr bwMode="auto">
        <a:xfrm>
          <a:off x="7534275" y="6019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33</xdr:row>
      <xdr:rowOff>85725</xdr:rowOff>
    </xdr:from>
    <xdr:to>
      <xdr:col>26</xdr:col>
      <xdr:colOff>514350</xdr:colOff>
      <xdr:row>34</xdr:row>
      <xdr:rowOff>28575</xdr:rowOff>
    </xdr:to>
    <xdr:sp macro="" textlink="">
      <xdr:nvSpPr>
        <xdr:cNvPr id="85255" name="Oval 418">
          <a:extLst>
            <a:ext uri="{FF2B5EF4-FFF2-40B4-BE49-F238E27FC236}">
              <a16:creationId xmlns:a16="http://schemas.microsoft.com/office/drawing/2014/main" id="{00000000-0008-0000-0800-0000074D0100}"/>
            </a:ext>
          </a:extLst>
        </xdr:cNvPr>
        <xdr:cNvSpPr>
          <a:spLocks noChangeArrowheads="1"/>
        </xdr:cNvSpPr>
      </xdr:nvSpPr>
      <xdr:spPr bwMode="auto">
        <a:xfrm>
          <a:off x="7743825" y="6019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238125</xdr:colOff>
      <xdr:row>34</xdr:row>
      <xdr:rowOff>19050</xdr:rowOff>
    </xdr:from>
    <xdr:to>
      <xdr:col>26</xdr:col>
      <xdr:colOff>323850</xdr:colOff>
      <xdr:row>34</xdr:row>
      <xdr:rowOff>133350</xdr:rowOff>
    </xdr:to>
    <xdr:sp macro="" textlink="">
      <xdr:nvSpPr>
        <xdr:cNvPr id="85256" name="Oval 419">
          <a:extLst>
            <a:ext uri="{FF2B5EF4-FFF2-40B4-BE49-F238E27FC236}">
              <a16:creationId xmlns:a16="http://schemas.microsoft.com/office/drawing/2014/main" id="{00000000-0008-0000-0800-0000084D0100}"/>
            </a:ext>
          </a:extLst>
        </xdr:cNvPr>
        <xdr:cNvSpPr>
          <a:spLocks noChangeArrowheads="1"/>
        </xdr:cNvSpPr>
      </xdr:nvSpPr>
      <xdr:spPr bwMode="auto">
        <a:xfrm>
          <a:off x="7553325" y="61245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66675</xdr:colOff>
      <xdr:row>35</xdr:row>
      <xdr:rowOff>0</xdr:rowOff>
    </xdr:from>
    <xdr:to>
      <xdr:col>29</xdr:col>
      <xdr:colOff>152400</xdr:colOff>
      <xdr:row>35</xdr:row>
      <xdr:rowOff>114300</xdr:rowOff>
    </xdr:to>
    <xdr:sp macro="" textlink="">
      <xdr:nvSpPr>
        <xdr:cNvPr id="85257" name="Oval 420">
          <a:extLst>
            <a:ext uri="{FF2B5EF4-FFF2-40B4-BE49-F238E27FC236}">
              <a16:creationId xmlns:a16="http://schemas.microsoft.com/office/drawing/2014/main" id="{00000000-0008-0000-0800-0000094D0100}"/>
            </a:ext>
          </a:extLst>
        </xdr:cNvPr>
        <xdr:cNvSpPr>
          <a:spLocks noChangeArrowheads="1"/>
        </xdr:cNvSpPr>
      </xdr:nvSpPr>
      <xdr:spPr bwMode="auto">
        <a:xfrm>
          <a:off x="8286750" y="62769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219075</xdr:colOff>
      <xdr:row>33</xdr:row>
      <xdr:rowOff>9525</xdr:rowOff>
    </xdr:from>
    <xdr:to>
      <xdr:col>26</xdr:col>
      <xdr:colOff>304800</xdr:colOff>
      <xdr:row>33</xdr:row>
      <xdr:rowOff>123825</xdr:rowOff>
    </xdr:to>
    <xdr:sp macro="" textlink="">
      <xdr:nvSpPr>
        <xdr:cNvPr id="85258" name="Oval 421">
          <a:extLst>
            <a:ext uri="{FF2B5EF4-FFF2-40B4-BE49-F238E27FC236}">
              <a16:creationId xmlns:a16="http://schemas.microsoft.com/office/drawing/2014/main" id="{00000000-0008-0000-0800-00000A4D0100}"/>
            </a:ext>
          </a:extLst>
        </xdr:cNvPr>
        <xdr:cNvSpPr>
          <a:spLocks noChangeArrowheads="1"/>
        </xdr:cNvSpPr>
      </xdr:nvSpPr>
      <xdr:spPr bwMode="auto">
        <a:xfrm>
          <a:off x="7534275" y="5943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304800</xdr:colOff>
      <xdr:row>33</xdr:row>
      <xdr:rowOff>85725</xdr:rowOff>
    </xdr:from>
    <xdr:to>
      <xdr:col>26</xdr:col>
      <xdr:colOff>390525</xdr:colOff>
      <xdr:row>34</xdr:row>
      <xdr:rowOff>28575</xdr:rowOff>
    </xdr:to>
    <xdr:sp macro="" textlink="">
      <xdr:nvSpPr>
        <xdr:cNvPr id="85259" name="Oval 422">
          <a:extLst>
            <a:ext uri="{FF2B5EF4-FFF2-40B4-BE49-F238E27FC236}">
              <a16:creationId xmlns:a16="http://schemas.microsoft.com/office/drawing/2014/main" id="{00000000-0008-0000-0800-00000B4D0100}"/>
            </a:ext>
          </a:extLst>
        </xdr:cNvPr>
        <xdr:cNvSpPr>
          <a:spLocks noChangeArrowheads="1"/>
        </xdr:cNvSpPr>
      </xdr:nvSpPr>
      <xdr:spPr bwMode="auto">
        <a:xfrm>
          <a:off x="7620000" y="6019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466725</xdr:colOff>
      <xdr:row>33</xdr:row>
      <xdr:rowOff>0</xdr:rowOff>
    </xdr:from>
    <xdr:to>
      <xdr:col>26</xdr:col>
      <xdr:colOff>552450</xdr:colOff>
      <xdr:row>33</xdr:row>
      <xdr:rowOff>114300</xdr:rowOff>
    </xdr:to>
    <xdr:sp macro="" textlink="">
      <xdr:nvSpPr>
        <xdr:cNvPr id="85260" name="Oval 423">
          <a:extLst>
            <a:ext uri="{FF2B5EF4-FFF2-40B4-BE49-F238E27FC236}">
              <a16:creationId xmlns:a16="http://schemas.microsoft.com/office/drawing/2014/main" id="{00000000-0008-0000-0800-00000C4D0100}"/>
            </a:ext>
          </a:extLst>
        </xdr:cNvPr>
        <xdr:cNvSpPr>
          <a:spLocks noChangeArrowheads="1"/>
        </xdr:cNvSpPr>
      </xdr:nvSpPr>
      <xdr:spPr bwMode="auto">
        <a:xfrm>
          <a:off x="7781925" y="59340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333375</xdr:colOff>
      <xdr:row>33</xdr:row>
      <xdr:rowOff>19050</xdr:rowOff>
    </xdr:from>
    <xdr:to>
      <xdr:col>26</xdr:col>
      <xdr:colOff>419100</xdr:colOff>
      <xdr:row>33</xdr:row>
      <xdr:rowOff>133350</xdr:rowOff>
    </xdr:to>
    <xdr:sp macro="" textlink="">
      <xdr:nvSpPr>
        <xdr:cNvPr id="85261" name="Oval 424">
          <a:extLst>
            <a:ext uri="{FF2B5EF4-FFF2-40B4-BE49-F238E27FC236}">
              <a16:creationId xmlns:a16="http://schemas.microsoft.com/office/drawing/2014/main" id="{00000000-0008-0000-0800-00000D4D0100}"/>
            </a:ext>
          </a:extLst>
        </xdr:cNvPr>
        <xdr:cNvSpPr>
          <a:spLocks noChangeArrowheads="1"/>
        </xdr:cNvSpPr>
      </xdr:nvSpPr>
      <xdr:spPr bwMode="auto">
        <a:xfrm>
          <a:off x="7648575" y="59531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523875</xdr:colOff>
      <xdr:row>35</xdr:row>
      <xdr:rowOff>123825</xdr:rowOff>
    </xdr:from>
    <xdr:to>
      <xdr:col>26</xdr:col>
      <xdr:colOff>609600</xdr:colOff>
      <xdr:row>36</xdr:row>
      <xdr:rowOff>66675</xdr:rowOff>
    </xdr:to>
    <xdr:sp macro="" textlink="">
      <xdr:nvSpPr>
        <xdr:cNvPr id="85262" name="Oval 425">
          <a:extLst>
            <a:ext uri="{FF2B5EF4-FFF2-40B4-BE49-F238E27FC236}">
              <a16:creationId xmlns:a16="http://schemas.microsoft.com/office/drawing/2014/main" id="{00000000-0008-0000-0800-00000E4D0100}"/>
            </a:ext>
          </a:extLst>
        </xdr:cNvPr>
        <xdr:cNvSpPr>
          <a:spLocks noChangeArrowheads="1"/>
        </xdr:cNvSpPr>
      </xdr:nvSpPr>
      <xdr:spPr bwMode="auto">
        <a:xfrm>
          <a:off x="7839075" y="6400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35</xdr:row>
      <xdr:rowOff>95250</xdr:rowOff>
    </xdr:from>
    <xdr:to>
      <xdr:col>29</xdr:col>
      <xdr:colOff>85725</xdr:colOff>
      <xdr:row>36</xdr:row>
      <xdr:rowOff>38100</xdr:rowOff>
    </xdr:to>
    <xdr:sp macro="" textlink="">
      <xdr:nvSpPr>
        <xdr:cNvPr id="85263" name="Oval 426">
          <a:extLst>
            <a:ext uri="{FF2B5EF4-FFF2-40B4-BE49-F238E27FC236}">
              <a16:creationId xmlns:a16="http://schemas.microsoft.com/office/drawing/2014/main" id="{00000000-0008-0000-0800-00000F4D0100}"/>
            </a:ext>
          </a:extLst>
        </xdr:cNvPr>
        <xdr:cNvSpPr>
          <a:spLocks noChangeArrowheads="1"/>
        </xdr:cNvSpPr>
      </xdr:nvSpPr>
      <xdr:spPr bwMode="auto">
        <a:xfrm>
          <a:off x="8220075" y="63722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34</xdr:row>
      <xdr:rowOff>38100</xdr:rowOff>
    </xdr:from>
    <xdr:to>
      <xdr:col>29</xdr:col>
      <xdr:colOff>247650</xdr:colOff>
      <xdr:row>34</xdr:row>
      <xdr:rowOff>152400</xdr:rowOff>
    </xdr:to>
    <xdr:sp macro="" textlink="">
      <xdr:nvSpPr>
        <xdr:cNvPr id="85264" name="Oval 427">
          <a:extLst>
            <a:ext uri="{FF2B5EF4-FFF2-40B4-BE49-F238E27FC236}">
              <a16:creationId xmlns:a16="http://schemas.microsoft.com/office/drawing/2014/main" id="{00000000-0008-0000-0800-0000104D0100}"/>
            </a:ext>
          </a:extLst>
        </xdr:cNvPr>
        <xdr:cNvSpPr>
          <a:spLocks noChangeArrowheads="1"/>
        </xdr:cNvSpPr>
      </xdr:nvSpPr>
      <xdr:spPr bwMode="auto">
        <a:xfrm>
          <a:off x="8382000" y="61436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209550</xdr:colOff>
      <xdr:row>33</xdr:row>
      <xdr:rowOff>133350</xdr:rowOff>
    </xdr:from>
    <xdr:to>
      <xdr:col>30</xdr:col>
      <xdr:colOff>19050</xdr:colOff>
      <xdr:row>34</xdr:row>
      <xdr:rowOff>76200</xdr:rowOff>
    </xdr:to>
    <xdr:sp macro="" textlink="">
      <xdr:nvSpPr>
        <xdr:cNvPr id="85265" name="Oval 428">
          <a:extLst>
            <a:ext uri="{FF2B5EF4-FFF2-40B4-BE49-F238E27FC236}">
              <a16:creationId xmlns:a16="http://schemas.microsoft.com/office/drawing/2014/main" id="{00000000-0008-0000-0800-0000114D0100}"/>
            </a:ext>
          </a:extLst>
        </xdr:cNvPr>
        <xdr:cNvSpPr>
          <a:spLocks noChangeArrowheads="1"/>
        </xdr:cNvSpPr>
      </xdr:nvSpPr>
      <xdr:spPr bwMode="auto">
        <a:xfrm>
          <a:off x="8429625" y="60674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152400</xdr:colOff>
      <xdr:row>34</xdr:row>
      <xdr:rowOff>133350</xdr:rowOff>
    </xdr:from>
    <xdr:to>
      <xdr:col>29</xdr:col>
      <xdr:colOff>238125</xdr:colOff>
      <xdr:row>35</xdr:row>
      <xdr:rowOff>76200</xdr:rowOff>
    </xdr:to>
    <xdr:sp macro="" textlink="">
      <xdr:nvSpPr>
        <xdr:cNvPr id="85266" name="Oval 429">
          <a:extLst>
            <a:ext uri="{FF2B5EF4-FFF2-40B4-BE49-F238E27FC236}">
              <a16:creationId xmlns:a16="http://schemas.microsoft.com/office/drawing/2014/main" id="{00000000-0008-0000-0800-0000124D0100}"/>
            </a:ext>
          </a:extLst>
        </xdr:cNvPr>
        <xdr:cNvSpPr>
          <a:spLocks noChangeArrowheads="1"/>
        </xdr:cNvSpPr>
      </xdr:nvSpPr>
      <xdr:spPr bwMode="auto">
        <a:xfrm>
          <a:off x="8372475" y="62388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33</xdr:row>
      <xdr:rowOff>142875</xdr:rowOff>
    </xdr:from>
    <xdr:to>
      <xdr:col>29</xdr:col>
      <xdr:colOff>180975</xdr:colOff>
      <xdr:row>34</xdr:row>
      <xdr:rowOff>85725</xdr:rowOff>
    </xdr:to>
    <xdr:sp macro="" textlink="">
      <xdr:nvSpPr>
        <xdr:cNvPr id="85267" name="Oval 430">
          <a:extLst>
            <a:ext uri="{FF2B5EF4-FFF2-40B4-BE49-F238E27FC236}">
              <a16:creationId xmlns:a16="http://schemas.microsoft.com/office/drawing/2014/main" id="{00000000-0008-0000-0800-0000134D0100}"/>
            </a:ext>
          </a:extLst>
        </xdr:cNvPr>
        <xdr:cNvSpPr>
          <a:spLocks noChangeArrowheads="1"/>
        </xdr:cNvSpPr>
      </xdr:nvSpPr>
      <xdr:spPr bwMode="auto">
        <a:xfrm>
          <a:off x="8315325" y="60769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33</xdr:row>
      <xdr:rowOff>47625</xdr:rowOff>
    </xdr:from>
    <xdr:to>
      <xdr:col>29</xdr:col>
      <xdr:colOff>161925</xdr:colOff>
      <xdr:row>33</xdr:row>
      <xdr:rowOff>161925</xdr:rowOff>
    </xdr:to>
    <xdr:sp macro="" textlink="">
      <xdr:nvSpPr>
        <xdr:cNvPr id="85268" name="Oval 431">
          <a:extLst>
            <a:ext uri="{FF2B5EF4-FFF2-40B4-BE49-F238E27FC236}">
              <a16:creationId xmlns:a16="http://schemas.microsoft.com/office/drawing/2014/main" id="{00000000-0008-0000-0800-0000144D0100}"/>
            </a:ext>
          </a:extLst>
        </xdr:cNvPr>
        <xdr:cNvSpPr>
          <a:spLocks noChangeArrowheads="1"/>
        </xdr:cNvSpPr>
      </xdr:nvSpPr>
      <xdr:spPr bwMode="auto">
        <a:xfrm>
          <a:off x="8296275" y="59817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34</xdr:row>
      <xdr:rowOff>66675</xdr:rowOff>
    </xdr:from>
    <xdr:to>
      <xdr:col>29</xdr:col>
      <xdr:colOff>180975</xdr:colOff>
      <xdr:row>35</xdr:row>
      <xdr:rowOff>9525</xdr:rowOff>
    </xdr:to>
    <xdr:sp macro="" textlink="">
      <xdr:nvSpPr>
        <xdr:cNvPr id="85269" name="Oval 432">
          <a:extLst>
            <a:ext uri="{FF2B5EF4-FFF2-40B4-BE49-F238E27FC236}">
              <a16:creationId xmlns:a16="http://schemas.microsoft.com/office/drawing/2014/main" id="{00000000-0008-0000-0800-0000154D0100}"/>
            </a:ext>
          </a:extLst>
        </xdr:cNvPr>
        <xdr:cNvSpPr>
          <a:spLocks noChangeArrowheads="1"/>
        </xdr:cNvSpPr>
      </xdr:nvSpPr>
      <xdr:spPr bwMode="auto">
        <a:xfrm>
          <a:off x="8315325" y="61722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542925</xdr:colOff>
      <xdr:row>32</xdr:row>
      <xdr:rowOff>104775</xdr:rowOff>
    </xdr:from>
    <xdr:to>
      <xdr:col>26</xdr:col>
      <xdr:colOff>628650</xdr:colOff>
      <xdr:row>33</xdr:row>
      <xdr:rowOff>47625</xdr:rowOff>
    </xdr:to>
    <xdr:sp macro="" textlink="">
      <xdr:nvSpPr>
        <xdr:cNvPr id="85270" name="Oval 433">
          <a:extLst>
            <a:ext uri="{FF2B5EF4-FFF2-40B4-BE49-F238E27FC236}">
              <a16:creationId xmlns:a16="http://schemas.microsoft.com/office/drawing/2014/main" id="{00000000-0008-0000-0800-0000164D0100}"/>
            </a:ext>
          </a:extLst>
        </xdr:cNvPr>
        <xdr:cNvSpPr>
          <a:spLocks noChangeArrowheads="1"/>
        </xdr:cNvSpPr>
      </xdr:nvSpPr>
      <xdr:spPr bwMode="auto">
        <a:xfrm>
          <a:off x="7858125" y="58674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247650</xdr:colOff>
      <xdr:row>33</xdr:row>
      <xdr:rowOff>9525</xdr:rowOff>
    </xdr:from>
    <xdr:to>
      <xdr:col>30</xdr:col>
      <xdr:colOff>57150</xdr:colOff>
      <xdr:row>33</xdr:row>
      <xdr:rowOff>123825</xdr:rowOff>
    </xdr:to>
    <xdr:sp macro="" textlink="">
      <xdr:nvSpPr>
        <xdr:cNvPr id="85271" name="Oval 434">
          <a:extLst>
            <a:ext uri="{FF2B5EF4-FFF2-40B4-BE49-F238E27FC236}">
              <a16:creationId xmlns:a16="http://schemas.microsoft.com/office/drawing/2014/main" id="{00000000-0008-0000-0800-0000174D0100}"/>
            </a:ext>
          </a:extLst>
        </xdr:cNvPr>
        <xdr:cNvSpPr>
          <a:spLocks noChangeArrowheads="1"/>
        </xdr:cNvSpPr>
      </xdr:nvSpPr>
      <xdr:spPr bwMode="auto">
        <a:xfrm>
          <a:off x="8467725" y="59436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66675</xdr:colOff>
      <xdr:row>32</xdr:row>
      <xdr:rowOff>47625</xdr:rowOff>
    </xdr:from>
    <xdr:to>
      <xdr:col>28</xdr:col>
      <xdr:colOff>28575</xdr:colOff>
      <xdr:row>32</xdr:row>
      <xdr:rowOff>161925</xdr:rowOff>
    </xdr:to>
    <xdr:sp macro="" textlink="">
      <xdr:nvSpPr>
        <xdr:cNvPr id="85272" name="Oval 435">
          <a:extLst>
            <a:ext uri="{FF2B5EF4-FFF2-40B4-BE49-F238E27FC236}">
              <a16:creationId xmlns:a16="http://schemas.microsoft.com/office/drawing/2014/main" id="{00000000-0008-0000-0800-0000184D0100}"/>
            </a:ext>
          </a:extLst>
        </xdr:cNvPr>
        <xdr:cNvSpPr>
          <a:spLocks noChangeArrowheads="1"/>
        </xdr:cNvSpPr>
      </xdr:nvSpPr>
      <xdr:spPr bwMode="auto">
        <a:xfrm>
          <a:off x="8039100" y="5810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28575</xdr:colOff>
      <xdr:row>32</xdr:row>
      <xdr:rowOff>66675</xdr:rowOff>
    </xdr:from>
    <xdr:to>
      <xdr:col>28</xdr:col>
      <xdr:colOff>114300</xdr:colOff>
      <xdr:row>33</xdr:row>
      <xdr:rowOff>9525</xdr:rowOff>
    </xdr:to>
    <xdr:sp macro="" textlink="">
      <xdr:nvSpPr>
        <xdr:cNvPr id="85273" name="Oval 436">
          <a:extLst>
            <a:ext uri="{FF2B5EF4-FFF2-40B4-BE49-F238E27FC236}">
              <a16:creationId xmlns:a16="http://schemas.microsoft.com/office/drawing/2014/main" id="{00000000-0008-0000-0800-0000194D0100}"/>
            </a:ext>
          </a:extLst>
        </xdr:cNvPr>
        <xdr:cNvSpPr>
          <a:spLocks noChangeArrowheads="1"/>
        </xdr:cNvSpPr>
      </xdr:nvSpPr>
      <xdr:spPr bwMode="auto">
        <a:xfrm>
          <a:off x="8124825" y="58293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628650</xdr:colOff>
      <xdr:row>32</xdr:row>
      <xdr:rowOff>57150</xdr:rowOff>
    </xdr:from>
    <xdr:to>
      <xdr:col>27</xdr:col>
      <xdr:colOff>57150</xdr:colOff>
      <xdr:row>33</xdr:row>
      <xdr:rowOff>0</xdr:rowOff>
    </xdr:to>
    <xdr:sp macro="" textlink="">
      <xdr:nvSpPr>
        <xdr:cNvPr id="85274" name="Oval 437">
          <a:extLst>
            <a:ext uri="{FF2B5EF4-FFF2-40B4-BE49-F238E27FC236}">
              <a16:creationId xmlns:a16="http://schemas.microsoft.com/office/drawing/2014/main" id="{00000000-0008-0000-0800-00001A4D0100}"/>
            </a:ext>
          </a:extLst>
        </xdr:cNvPr>
        <xdr:cNvSpPr>
          <a:spLocks noChangeArrowheads="1"/>
        </xdr:cNvSpPr>
      </xdr:nvSpPr>
      <xdr:spPr bwMode="auto">
        <a:xfrm>
          <a:off x="7943850" y="5819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85725</xdr:colOff>
      <xdr:row>32</xdr:row>
      <xdr:rowOff>57150</xdr:rowOff>
    </xdr:from>
    <xdr:to>
      <xdr:col>26</xdr:col>
      <xdr:colOff>171450</xdr:colOff>
      <xdr:row>33</xdr:row>
      <xdr:rowOff>0</xdr:rowOff>
    </xdr:to>
    <xdr:sp macro="" textlink="">
      <xdr:nvSpPr>
        <xdr:cNvPr id="85275" name="Oval 438">
          <a:extLst>
            <a:ext uri="{FF2B5EF4-FFF2-40B4-BE49-F238E27FC236}">
              <a16:creationId xmlns:a16="http://schemas.microsoft.com/office/drawing/2014/main" id="{00000000-0008-0000-0800-00001B4D0100}"/>
            </a:ext>
          </a:extLst>
        </xdr:cNvPr>
        <xdr:cNvSpPr>
          <a:spLocks noChangeArrowheads="1"/>
        </xdr:cNvSpPr>
      </xdr:nvSpPr>
      <xdr:spPr bwMode="auto">
        <a:xfrm>
          <a:off x="7400925" y="5819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</xdr:colOff>
      <xdr:row>33</xdr:row>
      <xdr:rowOff>85725</xdr:rowOff>
    </xdr:from>
    <xdr:to>
      <xdr:col>30</xdr:col>
      <xdr:colOff>95250</xdr:colOff>
      <xdr:row>34</xdr:row>
      <xdr:rowOff>28575</xdr:rowOff>
    </xdr:to>
    <xdr:sp macro="" textlink="">
      <xdr:nvSpPr>
        <xdr:cNvPr id="85276" name="Oval 439">
          <a:extLst>
            <a:ext uri="{FF2B5EF4-FFF2-40B4-BE49-F238E27FC236}">
              <a16:creationId xmlns:a16="http://schemas.microsoft.com/office/drawing/2014/main" id="{00000000-0008-0000-0800-00001C4D0100}"/>
            </a:ext>
          </a:extLst>
        </xdr:cNvPr>
        <xdr:cNvSpPr>
          <a:spLocks noChangeArrowheads="1"/>
        </xdr:cNvSpPr>
      </xdr:nvSpPr>
      <xdr:spPr bwMode="auto">
        <a:xfrm>
          <a:off x="8505825" y="60198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33</xdr:row>
      <xdr:rowOff>38100</xdr:rowOff>
    </xdr:from>
    <xdr:to>
      <xdr:col>29</xdr:col>
      <xdr:colOff>247650</xdr:colOff>
      <xdr:row>33</xdr:row>
      <xdr:rowOff>152400</xdr:rowOff>
    </xdr:to>
    <xdr:sp macro="" textlink="">
      <xdr:nvSpPr>
        <xdr:cNvPr id="85277" name="Oval 440">
          <a:extLst>
            <a:ext uri="{FF2B5EF4-FFF2-40B4-BE49-F238E27FC236}">
              <a16:creationId xmlns:a16="http://schemas.microsoft.com/office/drawing/2014/main" id="{00000000-0008-0000-0800-00001D4D0100}"/>
            </a:ext>
          </a:extLst>
        </xdr:cNvPr>
        <xdr:cNvSpPr>
          <a:spLocks noChangeArrowheads="1"/>
        </xdr:cNvSpPr>
      </xdr:nvSpPr>
      <xdr:spPr bwMode="auto">
        <a:xfrm>
          <a:off x="8382000" y="59721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31</xdr:row>
      <xdr:rowOff>142875</xdr:rowOff>
    </xdr:from>
    <xdr:to>
      <xdr:col>26</xdr:col>
      <xdr:colOff>85725</xdr:colOff>
      <xdr:row>32</xdr:row>
      <xdr:rowOff>85725</xdr:rowOff>
    </xdr:to>
    <xdr:sp macro="" textlink="">
      <xdr:nvSpPr>
        <xdr:cNvPr id="85278" name="Oval 441">
          <a:extLst>
            <a:ext uri="{FF2B5EF4-FFF2-40B4-BE49-F238E27FC236}">
              <a16:creationId xmlns:a16="http://schemas.microsoft.com/office/drawing/2014/main" id="{00000000-0008-0000-0800-00001E4D0100}"/>
            </a:ext>
          </a:extLst>
        </xdr:cNvPr>
        <xdr:cNvSpPr>
          <a:spLocks noChangeArrowheads="1"/>
        </xdr:cNvSpPr>
      </xdr:nvSpPr>
      <xdr:spPr bwMode="auto">
        <a:xfrm>
          <a:off x="7315200" y="5734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114300</xdr:colOff>
      <xdr:row>32</xdr:row>
      <xdr:rowOff>133350</xdr:rowOff>
    </xdr:from>
    <xdr:to>
      <xdr:col>29</xdr:col>
      <xdr:colOff>76200</xdr:colOff>
      <xdr:row>33</xdr:row>
      <xdr:rowOff>76200</xdr:rowOff>
    </xdr:to>
    <xdr:sp macro="" textlink="">
      <xdr:nvSpPr>
        <xdr:cNvPr id="85279" name="Oval 442">
          <a:extLst>
            <a:ext uri="{FF2B5EF4-FFF2-40B4-BE49-F238E27FC236}">
              <a16:creationId xmlns:a16="http://schemas.microsoft.com/office/drawing/2014/main" id="{00000000-0008-0000-0800-00001F4D0100}"/>
            </a:ext>
          </a:extLst>
        </xdr:cNvPr>
        <xdr:cNvSpPr>
          <a:spLocks noChangeArrowheads="1"/>
        </xdr:cNvSpPr>
      </xdr:nvSpPr>
      <xdr:spPr bwMode="auto">
        <a:xfrm>
          <a:off x="8210550" y="58959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209550</xdr:colOff>
      <xdr:row>32</xdr:row>
      <xdr:rowOff>47625</xdr:rowOff>
    </xdr:from>
    <xdr:to>
      <xdr:col>26</xdr:col>
      <xdr:colOff>295275</xdr:colOff>
      <xdr:row>32</xdr:row>
      <xdr:rowOff>161925</xdr:rowOff>
    </xdr:to>
    <xdr:sp macro="" textlink="">
      <xdr:nvSpPr>
        <xdr:cNvPr id="85280" name="Oval 443">
          <a:extLst>
            <a:ext uri="{FF2B5EF4-FFF2-40B4-BE49-F238E27FC236}">
              <a16:creationId xmlns:a16="http://schemas.microsoft.com/office/drawing/2014/main" id="{00000000-0008-0000-0800-0000204D0100}"/>
            </a:ext>
          </a:extLst>
        </xdr:cNvPr>
        <xdr:cNvSpPr>
          <a:spLocks noChangeArrowheads="1"/>
        </xdr:cNvSpPr>
      </xdr:nvSpPr>
      <xdr:spPr bwMode="auto">
        <a:xfrm>
          <a:off x="7524750" y="58102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123825</xdr:colOff>
      <xdr:row>31</xdr:row>
      <xdr:rowOff>152400</xdr:rowOff>
    </xdr:from>
    <xdr:to>
      <xdr:col>26</xdr:col>
      <xdr:colOff>209550</xdr:colOff>
      <xdr:row>32</xdr:row>
      <xdr:rowOff>95250</xdr:rowOff>
    </xdr:to>
    <xdr:sp macro="" textlink="">
      <xdr:nvSpPr>
        <xdr:cNvPr id="85281" name="Oval 444">
          <a:extLst>
            <a:ext uri="{FF2B5EF4-FFF2-40B4-BE49-F238E27FC236}">
              <a16:creationId xmlns:a16="http://schemas.microsoft.com/office/drawing/2014/main" id="{00000000-0008-0000-0800-0000214D0100}"/>
            </a:ext>
          </a:extLst>
        </xdr:cNvPr>
        <xdr:cNvSpPr>
          <a:spLocks noChangeArrowheads="1"/>
        </xdr:cNvSpPr>
      </xdr:nvSpPr>
      <xdr:spPr bwMode="auto">
        <a:xfrm>
          <a:off x="7439025" y="57435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161925</xdr:colOff>
      <xdr:row>32</xdr:row>
      <xdr:rowOff>114300</xdr:rowOff>
    </xdr:from>
    <xdr:to>
      <xdr:col>26</xdr:col>
      <xdr:colOff>247650</xdr:colOff>
      <xdr:row>33</xdr:row>
      <xdr:rowOff>57150</xdr:rowOff>
    </xdr:to>
    <xdr:sp macro="" textlink="">
      <xdr:nvSpPr>
        <xdr:cNvPr id="85282" name="Oval 445">
          <a:extLst>
            <a:ext uri="{FF2B5EF4-FFF2-40B4-BE49-F238E27FC236}">
              <a16:creationId xmlns:a16="http://schemas.microsoft.com/office/drawing/2014/main" id="{00000000-0008-0000-0800-0000224D0100}"/>
            </a:ext>
          </a:extLst>
        </xdr:cNvPr>
        <xdr:cNvSpPr>
          <a:spLocks noChangeArrowheads="1"/>
        </xdr:cNvSpPr>
      </xdr:nvSpPr>
      <xdr:spPr bwMode="auto">
        <a:xfrm>
          <a:off x="7477125" y="58769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276225</xdr:colOff>
      <xdr:row>32</xdr:row>
      <xdr:rowOff>142875</xdr:rowOff>
    </xdr:from>
    <xdr:to>
      <xdr:col>26</xdr:col>
      <xdr:colOff>361950</xdr:colOff>
      <xdr:row>33</xdr:row>
      <xdr:rowOff>85725</xdr:rowOff>
    </xdr:to>
    <xdr:sp macro="" textlink="">
      <xdr:nvSpPr>
        <xdr:cNvPr id="85283" name="Oval 446">
          <a:extLst>
            <a:ext uri="{FF2B5EF4-FFF2-40B4-BE49-F238E27FC236}">
              <a16:creationId xmlns:a16="http://schemas.microsoft.com/office/drawing/2014/main" id="{00000000-0008-0000-0800-0000234D0100}"/>
            </a:ext>
          </a:extLst>
        </xdr:cNvPr>
        <xdr:cNvSpPr>
          <a:spLocks noChangeArrowheads="1"/>
        </xdr:cNvSpPr>
      </xdr:nvSpPr>
      <xdr:spPr bwMode="auto">
        <a:xfrm>
          <a:off x="7591425" y="59055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390525</xdr:colOff>
      <xdr:row>32</xdr:row>
      <xdr:rowOff>114300</xdr:rowOff>
    </xdr:from>
    <xdr:to>
      <xdr:col>26</xdr:col>
      <xdr:colOff>476250</xdr:colOff>
      <xdr:row>33</xdr:row>
      <xdr:rowOff>57150</xdr:rowOff>
    </xdr:to>
    <xdr:sp macro="" textlink="">
      <xdr:nvSpPr>
        <xdr:cNvPr id="85284" name="Oval 447">
          <a:extLst>
            <a:ext uri="{FF2B5EF4-FFF2-40B4-BE49-F238E27FC236}">
              <a16:creationId xmlns:a16="http://schemas.microsoft.com/office/drawing/2014/main" id="{00000000-0008-0000-0800-0000244D0100}"/>
            </a:ext>
          </a:extLst>
        </xdr:cNvPr>
        <xdr:cNvSpPr>
          <a:spLocks noChangeArrowheads="1"/>
        </xdr:cNvSpPr>
      </xdr:nvSpPr>
      <xdr:spPr bwMode="auto">
        <a:xfrm>
          <a:off x="7705725" y="58769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152400</xdr:colOff>
      <xdr:row>32</xdr:row>
      <xdr:rowOff>114300</xdr:rowOff>
    </xdr:from>
    <xdr:to>
      <xdr:col>29</xdr:col>
      <xdr:colOff>238125</xdr:colOff>
      <xdr:row>33</xdr:row>
      <xdr:rowOff>57150</xdr:rowOff>
    </xdr:to>
    <xdr:sp macro="" textlink="">
      <xdr:nvSpPr>
        <xdr:cNvPr id="85285" name="Oval 448">
          <a:extLst>
            <a:ext uri="{FF2B5EF4-FFF2-40B4-BE49-F238E27FC236}">
              <a16:creationId xmlns:a16="http://schemas.microsoft.com/office/drawing/2014/main" id="{00000000-0008-0000-0800-0000254D0100}"/>
            </a:ext>
          </a:extLst>
        </xdr:cNvPr>
        <xdr:cNvSpPr>
          <a:spLocks noChangeArrowheads="1"/>
        </xdr:cNvSpPr>
      </xdr:nvSpPr>
      <xdr:spPr bwMode="auto">
        <a:xfrm>
          <a:off x="8372475" y="58769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57150</xdr:colOff>
      <xdr:row>32</xdr:row>
      <xdr:rowOff>104775</xdr:rowOff>
    </xdr:from>
    <xdr:to>
      <xdr:col>29</xdr:col>
      <xdr:colOff>142875</xdr:colOff>
      <xdr:row>33</xdr:row>
      <xdr:rowOff>47625</xdr:rowOff>
    </xdr:to>
    <xdr:sp macro="" textlink="">
      <xdr:nvSpPr>
        <xdr:cNvPr id="85286" name="Oval 449">
          <a:extLst>
            <a:ext uri="{FF2B5EF4-FFF2-40B4-BE49-F238E27FC236}">
              <a16:creationId xmlns:a16="http://schemas.microsoft.com/office/drawing/2014/main" id="{00000000-0008-0000-0800-0000264D0100}"/>
            </a:ext>
          </a:extLst>
        </xdr:cNvPr>
        <xdr:cNvSpPr>
          <a:spLocks noChangeArrowheads="1"/>
        </xdr:cNvSpPr>
      </xdr:nvSpPr>
      <xdr:spPr bwMode="auto">
        <a:xfrm>
          <a:off x="8277225" y="58674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504825</xdr:colOff>
      <xdr:row>32</xdr:row>
      <xdr:rowOff>9525</xdr:rowOff>
    </xdr:from>
    <xdr:to>
      <xdr:col>26</xdr:col>
      <xdr:colOff>590550</xdr:colOff>
      <xdr:row>32</xdr:row>
      <xdr:rowOff>123825</xdr:rowOff>
    </xdr:to>
    <xdr:sp macro="" textlink="">
      <xdr:nvSpPr>
        <xdr:cNvPr id="85287" name="Oval 450">
          <a:extLst>
            <a:ext uri="{FF2B5EF4-FFF2-40B4-BE49-F238E27FC236}">
              <a16:creationId xmlns:a16="http://schemas.microsoft.com/office/drawing/2014/main" id="{00000000-0008-0000-0800-0000274D0100}"/>
            </a:ext>
          </a:extLst>
        </xdr:cNvPr>
        <xdr:cNvSpPr>
          <a:spLocks noChangeArrowheads="1"/>
        </xdr:cNvSpPr>
      </xdr:nvSpPr>
      <xdr:spPr bwMode="auto">
        <a:xfrm>
          <a:off x="7820025" y="57721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95250</xdr:colOff>
      <xdr:row>32</xdr:row>
      <xdr:rowOff>114300</xdr:rowOff>
    </xdr:from>
    <xdr:to>
      <xdr:col>30</xdr:col>
      <xdr:colOff>180975</xdr:colOff>
      <xdr:row>33</xdr:row>
      <xdr:rowOff>57150</xdr:rowOff>
    </xdr:to>
    <xdr:sp macro="" textlink="">
      <xdr:nvSpPr>
        <xdr:cNvPr id="85288" name="Oval 451">
          <a:extLst>
            <a:ext uri="{FF2B5EF4-FFF2-40B4-BE49-F238E27FC236}">
              <a16:creationId xmlns:a16="http://schemas.microsoft.com/office/drawing/2014/main" id="{00000000-0008-0000-0800-0000284D0100}"/>
            </a:ext>
          </a:extLst>
        </xdr:cNvPr>
        <xdr:cNvSpPr>
          <a:spLocks noChangeArrowheads="1"/>
        </xdr:cNvSpPr>
      </xdr:nvSpPr>
      <xdr:spPr bwMode="auto">
        <a:xfrm>
          <a:off x="8591550" y="58769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428625</xdr:colOff>
      <xdr:row>32</xdr:row>
      <xdr:rowOff>38100</xdr:rowOff>
    </xdr:from>
    <xdr:to>
      <xdr:col>26</xdr:col>
      <xdr:colOff>514350</xdr:colOff>
      <xdr:row>32</xdr:row>
      <xdr:rowOff>152400</xdr:rowOff>
    </xdr:to>
    <xdr:sp macro="" textlink="">
      <xdr:nvSpPr>
        <xdr:cNvPr id="85289" name="Oval 452">
          <a:extLst>
            <a:ext uri="{FF2B5EF4-FFF2-40B4-BE49-F238E27FC236}">
              <a16:creationId xmlns:a16="http://schemas.microsoft.com/office/drawing/2014/main" id="{00000000-0008-0000-0800-0000294D0100}"/>
            </a:ext>
          </a:extLst>
        </xdr:cNvPr>
        <xdr:cNvSpPr>
          <a:spLocks noChangeArrowheads="1"/>
        </xdr:cNvSpPr>
      </xdr:nvSpPr>
      <xdr:spPr bwMode="auto">
        <a:xfrm>
          <a:off x="7743825" y="58007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19050</xdr:colOff>
      <xdr:row>32</xdr:row>
      <xdr:rowOff>76200</xdr:rowOff>
    </xdr:from>
    <xdr:to>
      <xdr:col>30</xdr:col>
      <xdr:colOff>104775</xdr:colOff>
      <xdr:row>33</xdr:row>
      <xdr:rowOff>19050</xdr:rowOff>
    </xdr:to>
    <xdr:sp macro="" textlink="">
      <xdr:nvSpPr>
        <xdr:cNvPr id="85290" name="Oval 453">
          <a:extLst>
            <a:ext uri="{FF2B5EF4-FFF2-40B4-BE49-F238E27FC236}">
              <a16:creationId xmlns:a16="http://schemas.microsoft.com/office/drawing/2014/main" id="{00000000-0008-0000-0800-00002A4D0100}"/>
            </a:ext>
          </a:extLst>
        </xdr:cNvPr>
        <xdr:cNvSpPr>
          <a:spLocks noChangeArrowheads="1"/>
        </xdr:cNvSpPr>
      </xdr:nvSpPr>
      <xdr:spPr bwMode="auto">
        <a:xfrm>
          <a:off x="8515350" y="58388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285750</xdr:colOff>
      <xdr:row>32</xdr:row>
      <xdr:rowOff>57150</xdr:rowOff>
    </xdr:from>
    <xdr:to>
      <xdr:col>26</xdr:col>
      <xdr:colOff>371475</xdr:colOff>
      <xdr:row>33</xdr:row>
      <xdr:rowOff>0</xdr:rowOff>
    </xdr:to>
    <xdr:sp macro="" textlink="">
      <xdr:nvSpPr>
        <xdr:cNvPr id="85291" name="Oval 454">
          <a:extLst>
            <a:ext uri="{FF2B5EF4-FFF2-40B4-BE49-F238E27FC236}">
              <a16:creationId xmlns:a16="http://schemas.microsoft.com/office/drawing/2014/main" id="{00000000-0008-0000-0800-00002B4D0100}"/>
            </a:ext>
          </a:extLst>
        </xdr:cNvPr>
        <xdr:cNvSpPr>
          <a:spLocks noChangeArrowheads="1"/>
        </xdr:cNvSpPr>
      </xdr:nvSpPr>
      <xdr:spPr bwMode="auto">
        <a:xfrm>
          <a:off x="7600950" y="5819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209550</xdr:colOff>
      <xdr:row>31</xdr:row>
      <xdr:rowOff>152400</xdr:rowOff>
    </xdr:from>
    <xdr:to>
      <xdr:col>26</xdr:col>
      <xdr:colOff>295275</xdr:colOff>
      <xdr:row>32</xdr:row>
      <xdr:rowOff>95250</xdr:rowOff>
    </xdr:to>
    <xdr:sp macro="" textlink="">
      <xdr:nvSpPr>
        <xdr:cNvPr id="85292" name="Oval 455">
          <a:extLst>
            <a:ext uri="{FF2B5EF4-FFF2-40B4-BE49-F238E27FC236}">
              <a16:creationId xmlns:a16="http://schemas.microsoft.com/office/drawing/2014/main" id="{00000000-0008-0000-0800-00002C4D0100}"/>
            </a:ext>
          </a:extLst>
        </xdr:cNvPr>
        <xdr:cNvSpPr>
          <a:spLocks noChangeArrowheads="1"/>
        </xdr:cNvSpPr>
      </xdr:nvSpPr>
      <xdr:spPr bwMode="auto">
        <a:xfrm>
          <a:off x="7524750" y="57435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333375</xdr:colOff>
      <xdr:row>32</xdr:row>
      <xdr:rowOff>9525</xdr:rowOff>
    </xdr:from>
    <xdr:to>
      <xdr:col>26</xdr:col>
      <xdr:colOff>419100</xdr:colOff>
      <xdr:row>32</xdr:row>
      <xdr:rowOff>123825</xdr:rowOff>
    </xdr:to>
    <xdr:sp macro="" textlink="">
      <xdr:nvSpPr>
        <xdr:cNvPr id="85293" name="Oval 456">
          <a:extLst>
            <a:ext uri="{FF2B5EF4-FFF2-40B4-BE49-F238E27FC236}">
              <a16:creationId xmlns:a16="http://schemas.microsoft.com/office/drawing/2014/main" id="{00000000-0008-0000-0800-00002D4D0100}"/>
            </a:ext>
          </a:extLst>
        </xdr:cNvPr>
        <xdr:cNvSpPr>
          <a:spLocks noChangeArrowheads="1"/>
        </xdr:cNvSpPr>
      </xdr:nvSpPr>
      <xdr:spPr bwMode="auto">
        <a:xfrm>
          <a:off x="7648575" y="57721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609600</xdr:colOff>
      <xdr:row>32</xdr:row>
      <xdr:rowOff>0</xdr:rowOff>
    </xdr:from>
    <xdr:to>
      <xdr:col>27</xdr:col>
      <xdr:colOff>38100</xdr:colOff>
      <xdr:row>32</xdr:row>
      <xdr:rowOff>114300</xdr:rowOff>
    </xdr:to>
    <xdr:sp macro="" textlink="">
      <xdr:nvSpPr>
        <xdr:cNvPr id="85294" name="Oval 457">
          <a:extLst>
            <a:ext uri="{FF2B5EF4-FFF2-40B4-BE49-F238E27FC236}">
              <a16:creationId xmlns:a16="http://schemas.microsoft.com/office/drawing/2014/main" id="{00000000-0008-0000-0800-00002E4D0100}"/>
            </a:ext>
          </a:extLst>
        </xdr:cNvPr>
        <xdr:cNvSpPr>
          <a:spLocks noChangeArrowheads="1"/>
        </xdr:cNvSpPr>
      </xdr:nvSpPr>
      <xdr:spPr bwMode="auto">
        <a:xfrm>
          <a:off x="7924800" y="57626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180975</xdr:colOff>
      <xdr:row>31</xdr:row>
      <xdr:rowOff>161925</xdr:rowOff>
    </xdr:from>
    <xdr:to>
      <xdr:col>30</xdr:col>
      <xdr:colOff>266700</xdr:colOff>
      <xdr:row>32</xdr:row>
      <xdr:rowOff>104775</xdr:rowOff>
    </xdr:to>
    <xdr:sp macro="" textlink="">
      <xdr:nvSpPr>
        <xdr:cNvPr id="85295" name="Oval 458">
          <a:extLst>
            <a:ext uri="{FF2B5EF4-FFF2-40B4-BE49-F238E27FC236}">
              <a16:creationId xmlns:a16="http://schemas.microsoft.com/office/drawing/2014/main" id="{00000000-0008-0000-0800-00002F4D0100}"/>
            </a:ext>
          </a:extLst>
        </xdr:cNvPr>
        <xdr:cNvSpPr>
          <a:spLocks noChangeArrowheads="1"/>
        </xdr:cNvSpPr>
      </xdr:nvSpPr>
      <xdr:spPr bwMode="auto">
        <a:xfrm>
          <a:off x="8677275" y="57531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219075</xdr:colOff>
      <xdr:row>32</xdr:row>
      <xdr:rowOff>57150</xdr:rowOff>
    </xdr:from>
    <xdr:to>
      <xdr:col>30</xdr:col>
      <xdr:colOff>28575</xdr:colOff>
      <xdr:row>33</xdr:row>
      <xdr:rowOff>0</xdr:rowOff>
    </xdr:to>
    <xdr:sp macro="" textlink="">
      <xdr:nvSpPr>
        <xdr:cNvPr id="85296" name="Oval 459">
          <a:extLst>
            <a:ext uri="{FF2B5EF4-FFF2-40B4-BE49-F238E27FC236}">
              <a16:creationId xmlns:a16="http://schemas.microsoft.com/office/drawing/2014/main" id="{00000000-0008-0000-0800-0000304D0100}"/>
            </a:ext>
          </a:extLst>
        </xdr:cNvPr>
        <xdr:cNvSpPr>
          <a:spLocks noChangeArrowheads="1"/>
        </xdr:cNvSpPr>
      </xdr:nvSpPr>
      <xdr:spPr bwMode="auto">
        <a:xfrm>
          <a:off x="8439150" y="581977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32</xdr:row>
      <xdr:rowOff>9525</xdr:rowOff>
    </xdr:from>
    <xdr:to>
      <xdr:col>29</xdr:col>
      <xdr:colOff>180975</xdr:colOff>
      <xdr:row>32</xdr:row>
      <xdr:rowOff>123825</xdr:rowOff>
    </xdr:to>
    <xdr:sp macro="" textlink="">
      <xdr:nvSpPr>
        <xdr:cNvPr id="85297" name="Oval 460">
          <a:extLst>
            <a:ext uri="{FF2B5EF4-FFF2-40B4-BE49-F238E27FC236}">
              <a16:creationId xmlns:a16="http://schemas.microsoft.com/office/drawing/2014/main" id="{00000000-0008-0000-0800-0000314D0100}"/>
            </a:ext>
          </a:extLst>
        </xdr:cNvPr>
        <xdr:cNvSpPr>
          <a:spLocks noChangeArrowheads="1"/>
        </xdr:cNvSpPr>
      </xdr:nvSpPr>
      <xdr:spPr bwMode="auto">
        <a:xfrm>
          <a:off x="8315325" y="57721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114300</xdr:colOff>
      <xdr:row>32</xdr:row>
      <xdr:rowOff>9525</xdr:rowOff>
    </xdr:from>
    <xdr:to>
      <xdr:col>29</xdr:col>
      <xdr:colOff>76200</xdr:colOff>
      <xdr:row>32</xdr:row>
      <xdr:rowOff>123825</xdr:rowOff>
    </xdr:to>
    <xdr:sp macro="" textlink="">
      <xdr:nvSpPr>
        <xdr:cNvPr id="85298" name="Oval 461">
          <a:extLst>
            <a:ext uri="{FF2B5EF4-FFF2-40B4-BE49-F238E27FC236}">
              <a16:creationId xmlns:a16="http://schemas.microsoft.com/office/drawing/2014/main" id="{00000000-0008-0000-0800-0000324D0100}"/>
            </a:ext>
          </a:extLst>
        </xdr:cNvPr>
        <xdr:cNvSpPr>
          <a:spLocks noChangeArrowheads="1"/>
        </xdr:cNvSpPr>
      </xdr:nvSpPr>
      <xdr:spPr bwMode="auto">
        <a:xfrm>
          <a:off x="8210550" y="57721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</xdr:colOff>
      <xdr:row>31</xdr:row>
      <xdr:rowOff>142875</xdr:rowOff>
    </xdr:from>
    <xdr:to>
      <xdr:col>30</xdr:col>
      <xdr:colOff>95250</xdr:colOff>
      <xdr:row>32</xdr:row>
      <xdr:rowOff>85725</xdr:rowOff>
    </xdr:to>
    <xdr:sp macro="" textlink="">
      <xdr:nvSpPr>
        <xdr:cNvPr id="85299" name="Oval 462">
          <a:extLst>
            <a:ext uri="{FF2B5EF4-FFF2-40B4-BE49-F238E27FC236}">
              <a16:creationId xmlns:a16="http://schemas.microsoft.com/office/drawing/2014/main" id="{00000000-0008-0000-0800-0000334D0100}"/>
            </a:ext>
          </a:extLst>
        </xdr:cNvPr>
        <xdr:cNvSpPr>
          <a:spLocks noChangeArrowheads="1"/>
        </xdr:cNvSpPr>
      </xdr:nvSpPr>
      <xdr:spPr bwMode="auto">
        <a:xfrm>
          <a:off x="8505825" y="5734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95250</xdr:colOff>
      <xdr:row>32</xdr:row>
      <xdr:rowOff>0</xdr:rowOff>
    </xdr:from>
    <xdr:to>
      <xdr:col>30</xdr:col>
      <xdr:colOff>180975</xdr:colOff>
      <xdr:row>32</xdr:row>
      <xdr:rowOff>114300</xdr:rowOff>
    </xdr:to>
    <xdr:sp macro="" textlink="">
      <xdr:nvSpPr>
        <xdr:cNvPr id="85300" name="Oval 463">
          <a:extLst>
            <a:ext uri="{FF2B5EF4-FFF2-40B4-BE49-F238E27FC236}">
              <a16:creationId xmlns:a16="http://schemas.microsoft.com/office/drawing/2014/main" id="{00000000-0008-0000-0800-0000344D0100}"/>
            </a:ext>
          </a:extLst>
        </xdr:cNvPr>
        <xdr:cNvSpPr>
          <a:spLocks noChangeArrowheads="1"/>
        </xdr:cNvSpPr>
      </xdr:nvSpPr>
      <xdr:spPr bwMode="auto">
        <a:xfrm>
          <a:off x="8591550" y="57626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31</xdr:row>
      <xdr:rowOff>161925</xdr:rowOff>
    </xdr:from>
    <xdr:to>
      <xdr:col>27</xdr:col>
      <xdr:colOff>95250</xdr:colOff>
      <xdr:row>32</xdr:row>
      <xdr:rowOff>104775</xdr:rowOff>
    </xdr:to>
    <xdr:sp macro="" textlink="">
      <xdr:nvSpPr>
        <xdr:cNvPr id="85301" name="Oval 464">
          <a:extLst>
            <a:ext uri="{FF2B5EF4-FFF2-40B4-BE49-F238E27FC236}">
              <a16:creationId xmlns:a16="http://schemas.microsoft.com/office/drawing/2014/main" id="{00000000-0008-0000-0800-0000354D0100}"/>
            </a:ext>
          </a:extLst>
        </xdr:cNvPr>
        <xdr:cNvSpPr>
          <a:spLocks noChangeArrowheads="1"/>
        </xdr:cNvSpPr>
      </xdr:nvSpPr>
      <xdr:spPr bwMode="auto">
        <a:xfrm>
          <a:off x="7981950" y="575310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31</xdr:row>
      <xdr:rowOff>142875</xdr:rowOff>
    </xdr:from>
    <xdr:to>
      <xdr:col>29</xdr:col>
      <xdr:colOff>9525</xdr:colOff>
      <xdr:row>32</xdr:row>
      <xdr:rowOff>85725</xdr:rowOff>
    </xdr:to>
    <xdr:sp macro="" textlink="">
      <xdr:nvSpPr>
        <xdr:cNvPr id="85302" name="Oval 465">
          <a:extLst>
            <a:ext uri="{FF2B5EF4-FFF2-40B4-BE49-F238E27FC236}">
              <a16:creationId xmlns:a16="http://schemas.microsoft.com/office/drawing/2014/main" id="{00000000-0008-0000-0800-0000364D0100}"/>
            </a:ext>
          </a:extLst>
        </xdr:cNvPr>
        <xdr:cNvSpPr>
          <a:spLocks noChangeArrowheads="1"/>
        </xdr:cNvSpPr>
      </xdr:nvSpPr>
      <xdr:spPr bwMode="auto">
        <a:xfrm>
          <a:off x="8143875" y="5734050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180975</xdr:colOff>
      <xdr:row>32</xdr:row>
      <xdr:rowOff>0</xdr:rowOff>
    </xdr:from>
    <xdr:to>
      <xdr:col>29</xdr:col>
      <xdr:colOff>266700</xdr:colOff>
      <xdr:row>32</xdr:row>
      <xdr:rowOff>114300</xdr:rowOff>
    </xdr:to>
    <xdr:sp macro="" textlink="">
      <xdr:nvSpPr>
        <xdr:cNvPr id="85303" name="Oval 466">
          <a:extLst>
            <a:ext uri="{FF2B5EF4-FFF2-40B4-BE49-F238E27FC236}">
              <a16:creationId xmlns:a16="http://schemas.microsoft.com/office/drawing/2014/main" id="{00000000-0008-0000-0800-0000374D0100}"/>
            </a:ext>
          </a:extLst>
        </xdr:cNvPr>
        <xdr:cNvSpPr>
          <a:spLocks noChangeArrowheads="1"/>
        </xdr:cNvSpPr>
      </xdr:nvSpPr>
      <xdr:spPr bwMode="auto">
        <a:xfrm>
          <a:off x="8401050" y="57626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27</xdr:row>
      <xdr:rowOff>0</xdr:rowOff>
    </xdr:from>
    <xdr:to>
      <xdr:col>37</xdr:col>
      <xdr:colOff>0</xdr:colOff>
      <xdr:row>27</xdr:row>
      <xdr:rowOff>0</xdr:rowOff>
    </xdr:to>
    <xdr:sp macro="" textlink="">
      <xdr:nvSpPr>
        <xdr:cNvPr id="85304" name="Line 467">
          <a:extLst>
            <a:ext uri="{FF2B5EF4-FFF2-40B4-BE49-F238E27FC236}">
              <a16:creationId xmlns:a16="http://schemas.microsoft.com/office/drawing/2014/main" id="{00000000-0008-0000-0800-0000384D0100}"/>
            </a:ext>
          </a:extLst>
        </xdr:cNvPr>
        <xdr:cNvSpPr>
          <a:spLocks noChangeShapeType="1"/>
        </xdr:cNvSpPr>
      </xdr:nvSpPr>
      <xdr:spPr bwMode="auto">
        <a:xfrm>
          <a:off x="8772525" y="4905375"/>
          <a:ext cx="1238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171450</xdr:colOff>
      <xdr:row>26</xdr:row>
      <xdr:rowOff>0</xdr:rowOff>
    </xdr:from>
    <xdr:to>
      <xdr:col>30</xdr:col>
      <xdr:colOff>104775</xdr:colOff>
      <xdr:row>26</xdr:row>
      <xdr:rowOff>0</xdr:rowOff>
    </xdr:to>
    <xdr:sp macro="" textlink="">
      <xdr:nvSpPr>
        <xdr:cNvPr id="85305" name="Line 475">
          <a:extLst>
            <a:ext uri="{FF2B5EF4-FFF2-40B4-BE49-F238E27FC236}">
              <a16:creationId xmlns:a16="http://schemas.microsoft.com/office/drawing/2014/main" id="{00000000-0008-0000-0800-0000394D0100}"/>
            </a:ext>
          </a:extLst>
        </xdr:cNvPr>
        <xdr:cNvSpPr>
          <a:spLocks noChangeShapeType="1"/>
        </xdr:cNvSpPr>
      </xdr:nvSpPr>
      <xdr:spPr bwMode="auto">
        <a:xfrm>
          <a:off x="7486650" y="4724400"/>
          <a:ext cx="11144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37443</xdr:colOff>
      <xdr:row>17</xdr:row>
      <xdr:rowOff>114658</xdr:rowOff>
    </xdr:from>
    <xdr:to>
      <xdr:col>12</xdr:col>
      <xdr:colOff>152046</xdr:colOff>
      <xdr:row>18</xdr:row>
      <xdr:rowOff>0</xdr:rowOff>
    </xdr:to>
    <xdr:sp macro="" textlink="">
      <xdr:nvSpPr>
        <xdr:cNvPr id="85507" name="Oval 480">
          <a:extLst>
            <a:ext uri="{FF2B5EF4-FFF2-40B4-BE49-F238E27FC236}">
              <a16:creationId xmlns:a16="http://schemas.microsoft.com/office/drawing/2014/main" id="{00000000-0008-0000-0800-0000034E0100}"/>
            </a:ext>
          </a:extLst>
        </xdr:cNvPr>
        <xdr:cNvSpPr>
          <a:spLocks noChangeArrowheads="1"/>
        </xdr:cNvSpPr>
      </xdr:nvSpPr>
      <xdr:spPr bwMode="auto">
        <a:xfrm>
          <a:off x="2428546" y="3175796"/>
          <a:ext cx="114603" cy="955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38100</xdr:colOff>
      <xdr:row>17</xdr:row>
      <xdr:rowOff>114658</xdr:rowOff>
    </xdr:from>
    <xdr:to>
      <xdr:col>12</xdr:col>
      <xdr:colOff>27893</xdr:colOff>
      <xdr:row>18</xdr:row>
      <xdr:rowOff>0</xdr:rowOff>
    </xdr:to>
    <xdr:sp macro="" textlink="">
      <xdr:nvSpPr>
        <xdr:cNvPr id="85509" name="Oval 482">
          <a:extLst>
            <a:ext uri="{FF2B5EF4-FFF2-40B4-BE49-F238E27FC236}">
              <a16:creationId xmlns:a16="http://schemas.microsoft.com/office/drawing/2014/main" id="{00000000-0008-0000-0800-0000054E0100}"/>
            </a:ext>
          </a:extLst>
        </xdr:cNvPr>
        <xdr:cNvSpPr>
          <a:spLocks noChangeArrowheads="1"/>
        </xdr:cNvSpPr>
      </xdr:nvSpPr>
      <xdr:spPr bwMode="auto">
        <a:xfrm>
          <a:off x="2304393" y="3175796"/>
          <a:ext cx="114603" cy="955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145830</xdr:colOff>
      <xdr:row>17</xdr:row>
      <xdr:rowOff>9555</xdr:rowOff>
    </xdr:from>
    <xdr:to>
      <xdr:col>14</xdr:col>
      <xdr:colOff>260433</xdr:colOff>
      <xdr:row>17</xdr:row>
      <xdr:rowOff>124213</xdr:rowOff>
    </xdr:to>
    <xdr:sp macro="" textlink="">
      <xdr:nvSpPr>
        <xdr:cNvPr id="85510" name="Oval 483">
          <a:extLst>
            <a:ext uri="{FF2B5EF4-FFF2-40B4-BE49-F238E27FC236}">
              <a16:creationId xmlns:a16="http://schemas.microsoft.com/office/drawing/2014/main" id="{00000000-0008-0000-0800-0000064E0100}"/>
            </a:ext>
          </a:extLst>
        </xdr:cNvPr>
        <xdr:cNvSpPr>
          <a:spLocks noChangeArrowheads="1"/>
        </xdr:cNvSpPr>
      </xdr:nvSpPr>
      <xdr:spPr bwMode="auto">
        <a:xfrm>
          <a:off x="3088727" y="3070693"/>
          <a:ext cx="114603" cy="1146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18999</xdr:colOff>
      <xdr:row>17</xdr:row>
      <xdr:rowOff>9555</xdr:rowOff>
    </xdr:from>
    <xdr:to>
      <xdr:col>12</xdr:col>
      <xdr:colOff>8792</xdr:colOff>
      <xdr:row>17</xdr:row>
      <xdr:rowOff>124213</xdr:rowOff>
    </xdr:to>
    <xdr:sp macro="" textlink="">
      <xdr:nvSpPr>
        <xdr:cNvPr id="85511" name="Oval 484">
          <a:extLst>
            <a:ext uri="{FF2B5EF4-FFF2-40B4-BE49-F238E27FC236}">
              <a16:creationId xmlns:a16="http://schemas.microsoft.com/office/drawing/2014/main" id="{00000000-0008-0000-0800-0000074E0100}"/>
            </a:ext>
          </a:extLst>
        </xdr:cNvPr>
        <xdr:cNvSpPr>
          <a:spLocks noChangeArrowheads="1"/>
        </xdr:cNvSpPr>
      </xdr:nvSpPr>
      <xdr:spPr bwMode="auto">
        <a:xfrm>
          <a:off x="2285292" y="3070693"/>
          <a:ext cx="114603" cy="1146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19403</xdr:colOff>
      <xdr:row>17</xdr:row>
      <xdr:rowOff>114658</xdr:rowOff>
    </xdr:from>
    <xdr:to>
      <xdr:col>13</xdr:col>
      <xdr:colOff>134006</xdr:colOff>
      <xdr:row>18</xdr:row>
      <xdr:rowOff>0</xdr:rowOff>
    </xdr:to>
    <xdr:sp macro="" textlink="">
      <xdr:nvSpPr>
        <xdr:cNvPr id="85513" name="Oval 486">
          <a:extLst>
            <a:ext uri="{FF2B5EF4-FFF2-40B4-BE49-F238E27FC236}">
              <a16:creationId xmlns:a16="http://schemas.microsoft.com/office/drawing/2014/main" id="{00000000-0008-0000-0800-0000094E0100}"/>
            </a:ext>
          </a:extLst>
        </xdr:cNvPr>
        <xdr:cNvSpPr>
          <a:spLocks noChangeArrowheads="1"/>
        </xdr:cNvSpPr>
      </xdr:nvSpPr>
      <xdr:spPr bwMode="auto">
        <a:xfrm>
          <a:off x="2686403" y="3175796"/>
          <a:ext cx="114603" cy="955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161597</xdr:colOff>
      <xdr:row>17</xdr:row>
      <xdr:rowOff>114658</xdr:rowOff>
    </xdr:from>
    <xdr:to>
      <xdr:col>13</xdr:col>
      <xdr:colOff>303</xdr:colOff>
      <xdr:row>18</xdr:row>
      <xdr:rowOff>0</xdr:rowOff>
    </xdr:to>
    <xdr:sp macro="" textlink="">
      <xdr:nvSpPr>
        <xdr:cNvPr id="85514" name="Oval 487">
          <a:extLst>
            <a:ext uri="{FF2B5EF4-FFF2-40B4-BE49-F238E27FC236}">
              <a16:creationId xmlns:a16="http://schemas.microsoft.com/office/drawing/2014/main" id="{00000000-0008-0000-0800-00000A4E0100}"/>
            </a:ext>
          </a:extLst>
        </xdr:cNvPr>
        <xdr:cNvSpPr>
          <a:spLocks noChangeArrowheads="1"/>
        </xdr:cNvSpPr>
      </xdr:nvSpPr>
      <xdr:spPr bwMode="auto">
        <a:xfrm>
          <a:off x="2552700" y="3175796"/>
          <a:ext cx="114603" cy="955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8539</xdr:colOff>
      <xdr:row>17</xdr:row>
      <xdr:rowOff>114658</xdr:rowOff>
    </xdr:from>
    <xdr:to>
      <xdr:col>14</xdr:col>
      <xdr:colOff>123142</xdr:colOff>
      <xdr:row>18</xdr:row>
      <xdr:rowOff>0</xdr:rowOff>
    </xdr:to>
    <xdr:sp macro="" textlink="">
      <xdr:nvSpPr>
        <xdr:cNvPr id="85515" name="Oval 488">
          <a:extLst>
            <a:ext uri="{FF2B5EF4-FFF2-40B4-BE49-F238E27FC236}">
              <a16:creationId xmlns:a16="http://schemas.microsoft.com/office/drawing/2014/main" id="{00000000-0008-0000-0800-00000B4E0100}"/>
            </a:ext>
          </a:extLst>
        </xdr:cNvPr>
        <xdr:cNvSpPr>
          <a:spLocks noChangeArrowheads="1"/>
        </xdr:cNvSpPr>
      </xdr:nvSpPr>
      <xdr:spPr bwMode="auto">
        <a:xfrm>
          <a:off x="2951436" y="3175796"/>
          <a:ext cx="114603" cy="955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153713</xdr:colOff>
      <xdr:row>17</xdr:row>
      <xdr:rowOff>114658</xdr:rowOff>
    </xdr:from>
    <xdr:to>
      <xdr:col>13</xdr:col>
      <xdr:colOff>268316</xdr:colOff>
      <xdr:row>18</xdr:row>
      <xdr:rowOff>0</xdr:rowOff>
    </xdr:to>
    <xdr:sp macro="" textlink="">
      <xdr:nvSpPr>
        <xdr:cNvPr id="85516" name="Oval 489">
          <a:extLst>
            <a:ext uri="{FF2B5EF4-FFF2-40B4-BE49-F238E27FC236}">
              <a16:creationId xmlns:a16="http://schemas.microsoft.com/office/drawing/2014/main" id="{00000000-0008-0000-0800-00000C4E0100}"/>
            </a:ext>
          </a:extLst>
        </xdr:cNvPr>
        <xdr:cNvSpPr>
          <a:spLocks noChangeArrowheads="1"/>
        </xdr:cNvSpPr>
      </xdr:nvSpPr>
      <xdr:spPr bwMode="auto">
        <a:xfrm>
          <a:off x="2820713" y="3175796"/>
          <a:ext cx="114603" cy="955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145830</xdr:colOff>
      <xdr:row>17</xdr:row>
      <xdr:rowOff>114658</xdr:rowOff>
    </xdr:from>
    <xdr:to>
      <xdr:col>14</xdr:col>
      <xdr:colOff>260433</xdr:colOff>
      <xdr:row>18</xdr:row>
      <xdr:rowOff>0</xdr:rowOff>
    </xdr:to>
    <xdr:sp macro="" textlink="">
      <xdr:nvSpPr>
        <xdr:cNvPr id="85517" name="Oval 490">
          <a:extLst>
            <a:ext uri="{FF2B5EF4-FFF2-40B4-BE49-F238E27FC236}">
              <a16:creationId xmlns:a16="http://schemas.microsoft.com/office/drawing/2014/main" id="{00000000-0008-0000-0800-00000D4E0100}"/>
            </a:ext>
          </a:extLst>
        </xdr:cNvPr>
        <xdr:cNvSpPr>
          <a:spLocks noChangeArrowheads="1"/>
        </xdr:cNvSpPr>
      </xdr:nvSpPr>
      <xdr:spPr bwMode="auto">
        <a:xfrm>
          <a:off x="3088727" y="3175796"/>
          <a:ext cx="114603" cy="955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10207</xdr:colOff>
      <xdr:row>17</xdr:row>
      <xdr:rowOff>114658</xdr:rowOff>
    </xdr:from>
    <xdr:to>
      <xdr:col>15</xdr:col>
      <xdr:colOff>124810</xdr:colOff>
      <xdr:row>18</xdr:row>
      <xdr:rowOff>0</xdr:rowOff>
    </xdr:to>
    <xdr:sp macro="" textlink="">
      <xdr:nvSpPr>
        <xdr:cNvPr id="85518" name="Oval 491">
          <a:extLst>
            <a:ext uri="{FF2B5EF4-FFF2-40B4-BE49-F238E27FC236}">
              <a16:creationId xmlns:a16="http://schemas.microsoft.com/office/drawing/2014/main" id="{00000000-0008-0000-0800-00000E4E0100}"/>
            </a:ext>
          </a:extLst>
        </xdr:cNvPr>
        <xdr:cNvSpPr>
          <a:spLocks noChangeArrowheads="1"/>
        </xdr:cNvSpPr>
      </xdr:nvSpPr>
      <xdr:spPr bwMode="auto">
        <a:xfrm>
          <a:off x="3229000" y="3175796"/>
          <a:ext cx="114603" cy="955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8792</xdr:colOff>
      <xdr:row>17</xdr:row>
      <xdr:rowOff>9555</xdr:rowOff>
    </xdr:from>
    <xdr:to>
      <xdr:col>12</xdr:col>
      <xdr:colOff>123395</xdr:colOff>
      <xdr:row>17</xdr:row>
      <xdr:rowOff>124213</xdr:rowOff>
    </xdr:to>
    <xdr:sp macro="" textlink="">
      <xdr:nvSpPr>
        <xdr:cNvPr id="85519" name="Oval 492">
          <a:extLst>
            <a:ext uri="{FF2B5EF4-FFF2-40B4-BE49-F238E27FC236}">
              <a16:creationId xmlns:a16="http://schemas.microsoft.com/office/drawing/2014/main" id="{00000000-0008-0000-0800-00000F4E0100}"/>
            </a:ext>
          </a:extLst>
        </xdr:cNvPr>
        <xdr:cNvSpPr>
          <a:spLocks noChangeArrowheads="1"/>
        </xdr:cNvSpPr>
      </xdr:nvSpPr>
      <xdr:spPr bwMode="auto">
        <a:xfrm>
          <a:off x="2399895" y="3070693"/>
          <a:ext cx="114603" cy="1146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8539</xdr:colOff>
      <xdr:row>17</xdr:row>
      <xdr:rowOff>9555</xdr:rowOff>
    </xdr:from>
    <xdr:to>
      <xdr:col>14</xdr:col>
      <xdr:colOff>123142</xdr:colOff>
      <xdr:row>17</xdr:row>
      <xdr:rowOff>124213</xdr:rowOff>
    </xdr:to>
    <xdr:sp macro="" textlink="">
      <xdr:nvSpPr>
        <xdr:cNvPr id="85520" name="Oval 493">
          <a:extLst>
            <a:ext uri="{FF2B5EF4-FFF2-40B4-BE49-F238E27FC236}">
              <a16:creationId xmlns:a16="http://schemas.microsoft.com/office/drawing/2014/main" id="{00000000-0008-0000-0800-0000104E0100}"/>
            </a:ext>
          </a:extLst>
        </xdr:cNvPr>
        <xdr:cNvSpPr>
          <a:spLocks noChangeArrowheads="1"/>
        </xdr:cNvSpPr>
      </xdr:nvSpPr>
      <xdr:spPr bwMode="auto">
        <a:xfrm>
          <a:off x="2951436" y="3070693"/>
          <a:ext cx="114603" cy="1146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144163</xdr:colOff>
      <xdr:row>17</xdr:row>
      <xdr:rowOff>9555</xdr:rowOff>
    </xdr:from>
    <xdr:to>
      <xdr:col>13</xdr:col>
      <xdr:colOff>258766</xdr:colOff>
      <xdr:row>17</xdr:row>
      <xdr:rowOff>124213</xdr:rowOff>
    </xdr:to>
    <xdr:sp macro="" textlink="">
      <xdr:nvSpPr>
        <xdr:cNvPr id="85521" name="Oval 494">
          <a:extLst>
            <a:ext uri="{FF2B5EF4-FFF2-40B4-BE49-F238E27FC236}">
              <a16:creationId xmlns:a16="http://schemas.microsoft.com/office/drawing/2014/main" id="{00000000-0008-0000-0800-0000114E0100}"/>
            </a:ext>
          </a:extLst>
        </xdr:cNvPr>
        <xdr:cNvSpPr>
          <a:spLocks noChangeArrowheads="1"/>
        </xdr:cNvSpPr>
      </xdr:nvSpPr>
      <xdr:spPr bwMode="auto">
        <a:xfrm>
          <a:off x="2811163" y="3070693"/>
          <a:ext cx="114603" cy="1146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266649</xdr:colOff>
      <xdr:row>17</xdr:row>
      <xdr:rowOff>9555</xdr:rowOff>
    </xdr:from>
    <xdr:to>
      <xdr:col>13</xdr:col>
      <xdr:colOff>105355</xdr:colOff>
      <xdr:row>17</xdr:row>
      <xdr:rowOff>124213</xdr:rowOff>
    </xdr:to>
    <xdr:sp macro="" textlink="">
      <xdr:nvSpPr>
        <xdr:cNvPr id="85522" name="Oval 495">
          <a:extLst>
            <a:ext uri="{FF2B5EF4-FFF2-40B4-BE49-F238E27FC236}">
              <a16:creationId xmlns:a16="http://schemas.microsoft.com/office/drawing/2014/main" id="{00000000-0008-0000-0800-0000124E0100}"/>
            </a:ext>
          </a:extLst>
        </xdr:cNvPr>
        <xdr:cNvSpPr>
          <a:spLocks noChangeArrowheads="1"/>
        </xdr:cNvSpPr>
      </xdr:nvSpPr>
      <xdr:spPr bwMode="auto">
        <a:xfrm>
          <a:off x="2657752" y="3070693"/>
          <a:ext cx="114603" cy="1146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132946</xdr:colOff>
      <xdr:row>17</xdr:row>
      <xdr:rowOff>0</xdr:rowOff>
    </xdr:from>
    <xdr:to>
      <xdr:col>12</xdr:col>
      <xdr:colOff>247549</xdr:colOff>
      <xdr:row>17</xdr:row>
      <xdr:rowOff>114658</xdr:rowOff>
    </xdr:to>
    <xdr:sp macro="" textlink="">
      <xdr:nvSpPr>
        <xdr:cNvPr id="85523" name="Oval 496">
          <a:extLst>
            <a:ext uri="{FF2B5EF4-FFF2-40B4-BE49-F238E27FC236}">
              <a16:creationId xmlns:a16="http://schemas.microsoft.com/office/drawing/2014/main" id="{00000000-0008-0000-0800-0000134E0100}"/>
            </a:ext>
          </a:extLst>
        </xdr:cNvPr>
        <xdr:cNvSpPr>
          <a:spLocks noChangeArrowheads="1"/>
        </xdr:cNvSpPr>
      </xdr:nvSpPr>
      <xdr:spPr bwMode="auto">
        <a:xfrm>
          <a:off x="2524049" y="3061138"/>
          <a:ext cx="114603" cy="1146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657</xdr:colOff>
      <xdr:row>17</xdr:row>
      <xdr:rowOff>9555</xdr:rowOff>
    </xdr:from>
    <xdr:to>
      <xdr:col>15</xdr:col>
      <xdr:colOff>115260</xdr:colOff>
      <xdr:row>17</xdr:row>
      <xdr:rowOff>124213</xdr:rowOff>
    </xdr:to>
    <xdr:sp macro="" textlink="">
      <xdr:nvSpPr>
        <xdr:cNvPr id="85524" name="Oval 497">
          <a:extLst>
            <a:ext uri="{FF2B5EF4-FFF2-40B4-BE49-F238E27FC236}">
              <a16:creationId xmlns:a16="http://schemas.microsoft.com/office/drawing/2014/main" id="{00000000-0008-0000-0800-0000144E0100}"/>
            </a:ext>
          </a:extLst>
        </xdr:cNvPr>
        <xdr:cNvSpPr>
          <a:spLocks noChangeArrowheads="1"/>
        </xdr:cNvSpPr>
      </xdr:nvSpPr>
      <xdr:spPr bwMode="auto">
        <a:xfrm>
          <a:off x="3219450" y="3070693"/>
          <a:ext cx="114603" cy="1146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37443</xdr:colOff>
      <xdr:row>18</xdr:row>
      <xdr:rowOff>113942</xdr:rowOff>
    </xdr:from>
    <xdr:to>
      <xdr:col>12</xdr:col>
      <xdr:colOff>152046</xdr:colOff>
      <xdr:row>19</xdr:row>
      <xdr:rowOff>38100</xdr:rowOff>
    </xdr:to>
    <xdr:sp macro="" textlink="">
      <xdr:nvSpPr>
        <xdr:cNvPr id="85487" name="Oval 501">
          <a:extLst>
            <a:ext uri="{FF2B5EF4-FFF2-40B4-BE49-F238E27FC236}">
              <a16:creationId xmlns:a16="http://schemas.microsoft.com/office/drawing/2014/main" id="{00000000-0008-0000-0800-0000EF4D0100}"/>
            </a:ext>
          </a:extLst>
        </xdr:cNvPr>
        <xdr:cNvSpPr>
          <a:spLocks noChangeArrowheads="1"/>
        </xdr:cNvSpPr>
      </xdr:nvSpPr>
      <xdr:spPr bwMode="auto">
        <a:xfrm>
          <a:off x="2428546" y="3385287"/>
          <a:ext cx="114603" cy="94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38100</xdr:colOff>
      <xdr:row>18</xdr:row>
      <xdr:rowOff>113942</xdr:rowOff>
    </xdr:from>
    <xdr:to>
      <xdr:col>12</xdr:col>
      <xdr:colOff>27893</xdr:colOff>
      <xdr:row>19</xdr:row>
      <xdr:rowOff>38100</xdr:rowOff>
    </xdr:to>
    <xdr:sp macro="" textlink="">
      <xdr:nvSpPr>
        <xdr:cNvPr id="85489" name="Oval 503">
          <a:extLst>
            <a:ext uri="{FF2B5EF4-FFF2-40B4-BE49-F238E27FC236}">
              <a16:creationId xmlns:a16="http://schemas.microsoft.com/office/drawing/2014/main" id="{00000000-0008-0000-0800-0000F14D0100}"/>
            </a:ext>
          </a:extLst>
        </xdr:cNvPr>
        <xdr:cNvSpPr>
          <a:spLocks noChangeArrowheads="1"/>
        </xdr:cNvSpPr>
      </xdr:nvSpPr>
      <xdr:spPr bwMode="auto">
        <a:xfrm>
          <a:off x="2304393" y="3385287"/>
          <a:ext cx="114603" cy="94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145830</xdr:colOff>
      <xdr:row>18</xdr:row>
      <xdr:rowOff>9495</xdr:rowOff>
    </xdr:from>
    <xdr:to>
      <xdr:col>14</xdr:col>
      <xdr:colOff>260433</xdr:colOff>
      <xdr:row>18</xdr:row>
      <xdr:rowOff>123437</xdr:rowOff>
    </xdr:to>
    <xdr:sp macro="" textlink="">
      <xdr:nvSpPr>
        <xdr:cNvPr id="85490" name="Oval 504">
          <a:extLst>
            <a:ext uri="{FF2B5EF4-FFF2-40B4-BE49-F238E27FC236}">
              <a16:creationId xmlns:a16="http://schemas.microsoft.com/office/drawing/2014/main" id="{00000000-0008-0000-0800-0000F24D0100}"/>
            </a:ext>
          </a:extLst>
        </xdr:cNvPr>
        <xdr:cNvSpPr>
          <a:spLocks noChangeArrowheads="1"/>
        </xdr:cNvSpPr>
      </xdr:nvSpPr>
      <xdr:spPr bwMode="auto">
        <a:xfrm>
          <a:off x="3088727" y="3280840"/>
          <a:ext cx="114603" cy="1139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18999</xdr:colOff>
      <xdr:row>18</xdr:row>
      <xdr:rowOff>9495</xdr:rowOff>
    </xdr:from>
    <xdr:to>
      <xdr:col>12</xdr:col>
      <xdr:colOff>8792</xdr:colOff>
      <xdr:row>18</xdr:row>
      <xdr:rowOff>123437</xdr:rowOff>
    </xdr:to>
    <xdr:sp macro="" textlink="">
      <xdr:nvSpPr>
        <xdr:cNvPr id="85491" name="Oval 505">
          <a:extLst>
            <a:ext uri="{FF2B5EF4-FFF2-40B4-BE49-F238E27FC236}">
              <a16:creationId xmlns:a16="http://schemas.microsoft.com/office/drawing/2014/main" id="{00000000-0008-0000-0800-0000F34D0100}"/>
            </a:ext>
          </a:extLst>
        </xdr:cNvPr>
        <xdr:cNvSpPr>
          <a:spLocks noChangeArrowheads="1"/>
        </xdr:cNvSpPr>
      </xdr:nvSpPr>
      <xdr:spPr bwMode="auto">
        <a:xfrm>
          <a:off x="2285292" y="3280840"/>
          <a:ext cx="114603" cy="1139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19403</xdr:colOff>
      <xdr:row>18</xdr:row>
      <xdr:rowOff>113942</xdr:rowOff>
    </xdr:from>
    <xdr:to>
      <xdr:col>13</xdr:col>
      <xdr:colOff>134006</xdr:colOff>
      <xdr:row>19</xdr:row>
      <xdr:rowOff>38100</xdr:rowOff>
    </xdr:to>
    <xdr:sp macro="" textlink="">
      <xdr:nvSpPr>
        <xdr:cNvPr id="85493" name="Oval 507">
          <a:extLst>
            <a:ext uri="{FF2B5EF4-FFF2-40B4-BE49-F238E27FC236}">
              <a16:creationId xmlns:a16="http://schemas.microsoft.com/office/drawing/2014/main" id="{00000000-0008-0000-0800-0000F54D0100}"/>
            </a:ext>
          </a:extLst>
        </xdr:cNvPr>
        <xdr:cNvSpPr>
          <a:spLocks noChangeArrowheads="1"/>
        </xdr:cNvSpPr>
      </xdr:nvSpPr>
      <xdr:spPr bwMode="auto">
        <a:xfrm>
          <a:off x="2686403" y="3385287"/>
          <a:ext cx="114603" cy="94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161597</xdr:colOff>
      <xdr:row>18</xdr:row>
      <xdr:rowOff>113942</xdr:rowOff>
    </xdr:from>
    <xdr:to>
      <xdr:col>13</xdr:col>
      <xdr:colOff>303</xdr:colOff>
      <xdr:row>19</xdr:row>
      <xdr:rowOff>38100</xdr:rowOff>
    </xdr:to>
    <xdr:sp macro="" textlink="">
      <xdr:nvSpPr>
        <xdr:cNvPr id="85494" name="Oval 508">
          <a:extLst>
            <a:ext uri="{FF2B5EF4-FFF2-40B4-BE49-F238E27FC236}">
              <a16:creationId xmlns:a16="http://schemas.microsoft.com/office/drawing/2014/main" id="{00000000-0008-0000-0800-0000F64D0100}"/>
            </a:ext>
          </a:extLst>
        </xdr:cNvPr>
        <xdr:cNvSpPr>
          <a:spLocks noChangeArrowheads="1"/>
        </xdr:cNvSpPr>
      </xdr:nvSpPr>
      <xdr:spPr bwMode="auto">
        <a:xfrm>
          <a:off x="2552700" y="3385287"/>
          <a:ext cx="114603" cy="94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8539</xdr:colOff>
      <xdr:row>18</xdr:row>
      <xdr:rowOff>113942</xdr:rowOff>
    </xdr:from>
    <xdr:to>
      <xdr:col>14</xdr:col>
      <xdr:colOff>123142</xdr:colOff>
      <xdr:row>19</xdr:row>
      <xdr:rowOff>38100</xdr:rowOff>
    </xdr:to>
    <xdr:sp macro="" textlink="">
      <xdr:nvSpPr>
        <xdr:cNvPr id="85495" name="Oval 509">
          <a:extLst>
            <a:ext uri="{FF2B5EF4-FFF2-40B4-BE49-F238E27FC236}">
              <a16:creationId xmlns:a16="http://schemas.microsoft.com/office/drawing/2014/main" id="{00000000-0008-0000-0800-0000F74D0100}"/>
            </a:ext>
          </a:extLst>
        </xdr:cNvPr>
        <xdr:cNvSpPr>
          <a:spLocks noChangeArrowheads="1"/>
        </xdr:cNvSpPr>
      </xdr:nvSpPr>
      <xdr:spPr bwMode="auto">
        <a:xfrm>
          <a:off x="2951436" y="3385287"/>
          <a:ext cx="114603" cy="94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153713</xdr:colOff>
      <xdr:row>18</xdr:row>
      <xdr:rowOff>113942</xdr:rowOff>
    </xdr:from>
    <xdr:to>
      <xdr:col>13</xdr:col>
      <xdr:colOff>268316</xdr:colOff>
      <xdr:row>19</xdr:row>
      <xdr:rowOff>38100</xdr:rowOff>
    </xdr:to>
    <xdr:sp macro="" textlink="">
      <xdr:nvSpPr>
        <xdr:cNvPr id="85496" name="Oval 510">
          <a:extLst>
            <a:ext uri="{FF2B5EF4-FFF2-40B4-BE49-F238E27FC236}">
              <a16:creationId xmlns:a16="http://schemas.microsoft.com/office/drawing/2014/main" id="{00000000-0008-0000-0800-0000F84D0100}"/>
            </a:ext>
          </a:extLst>
        </xdr:cNvPr>
        <xdr:cNvSpPr>
          <a:spLocks noChangeArrowheads="1"/>
        </xdr:cNvSpPr>
      </xdr:nvSpPr>
      <xdr:spPr bwMode="auto">
        <a:xfrm>
          <a:off x="2820713" y="3385287"/>
          <a:ext cx="114603" cy="94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145830</xdr:colOff>
      <xdr:row>18</xdr:row>
      <xdr:rowOff>113942</xdr:rowOff>
    </xdr:from>
    <xdr:to>
      <xdr:col>14</xdr:col>
      <xdr:colOff>260433</xdr:colOff>
      <xdr:row>19</xdr:row>
      <xdr:rowOff>38100</xdr:rowOff>
    </xdr:to>
    <xdr:sp macro="" textlink="">
      <xdr:nvSpPr>
        <xdr:cNvPr id="85497" name="Oval 511">
          <a:extLst>
            <a:ext uri="{FF2B5EF4-FFF2-40B4-BE49-F238E27FC236}">
              <a16:creationId xmlns:a16="http://schemas.microsoft.com/office/drawing/2014/main" id="{00000000-0008-0000-0800-0000F94D0100}"/>
            </a:ext>
          </a:extLst>
        </xdr:cNvPr>
        <xdr:cNvSpPr>
          <a:spLocks noChangeArrowheads="1"/>
        </xdr:cNvSpPr>
      </xdr:nvSpPr>
      <xdr:spPr bwMode="auto">
        <a:xfrm>
          <a:off x="3088727" y="3385287"/>
          <a:ext cx="114603" cy="94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10207</xdr:colOff>
      <xdr:row>18</xdr:row>
      <xdr:rowOff>113942</xdr:rowOff>
    </xdr:from>
    <xdr:to>
      <xdr:col>15</xdr:col>
      <xdr:colOff>124810</xdr:colOff>
      <xdr:row>19</xdr:row>
      <xdr:rowOff>38100</xdr:rowOff>
    </xdr:to>
    <xdr:sp macro="" textlink="">
      <xdr:nvSpPr>
        <xdr:cNvPr id="85498" name="Oval 512">
          <a:extLst>
            <a:ext uri="{FF2B5EF4-FFF2-40B4-BE49-F238E27FC236}">
              <a16:creationId xmlns:a16="http://schemas.microsoft.com/office/drawing/2014/main" id="{00000000-0008-0000-0800-0000FA4D0100}"/>
            </a:ext>
          </a:extLst>
        </xdr:cNvPr>
        <xdr:cNvSpPr>
          <a:spLocks noChangeArrowheads="1"/>
        </xdr:cNvSpPr>
      </xdr:nvSpPr>
      <xdr:spPr bwMode="auto">
        <a:xfrm>
          <a:off x="3229000" y="3385287"/>
          <a:ext cx="114603" cy="94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8792</xdr:colOff>
      <xdr:row>18</xdr:row>
      <xdr:rowOff>9495</xdr:rowOff>
    </xdr:from>
    <xdr:to>
      <xdr:col>12</xdr:col>
      <xdr:colOff>123395</xdr:colOff>
      <xdr:row>18</xdr:row>
      <xdr:rowOff>123437</xdr:rowOff>
    </xdr:to>
    <xdr:sp macro="" textlink="">
      <xdr:nvSpPr>
        <xdr:cNvPr id="85499" name="Oval 513">
          <a:extLst>
            <a:ext uri="{FF2B5EF4-FFF2-40B4-BE49-F238E27FC236}">
              <a16:creationId xmlns:a16="http://schemas.microsoft.com/office/drawing/2014/main" id="{00000000-0008-0000-0800-0000FB4D0100}"/>
            </a:ext>
          </a:extLst>
        </xdr:cNvPr>
        <xdr:cNvSpPr>
          <a:spLocks noChangeArrowheads="1"/>
        </xdr:cNvSpPr>
      </xdr:nvSpPr>
      <xdr:spPr bwMode="auto">
        <a:xfrm>
          <a:off x="2399895" y="3280840"/>
          <a:ext cx="114603" cy="1139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8539</xdr:colOff>
      <xdr:row>18</xdr:row>
      <xdr:rowOff>9495</xdr:rowOff>
    </xdr:from>
    <xdr:to>
      <xdr:col>14</xdr:col>
      <xdr:colOff>123142</xdr:colOff>
      <xdr:row>18</xdr:row>
      <xdr:rowOff>123437</xdr:rowOff>
    </xdr:to>
    <xdr:sp macro="" textlink="">
      <xdr:nvSpPr>
        <xdr:cNvPr id="85500" name="Oval 514">
          <a:extLst>
            <a:ext uri="{FF2B5EF4-FFF2-40B4-BE49-F238E27FC236}">
              <a16:creationId xmlns:a16="http://schemas.microsoft.com/office/drawing/2014/main" id="{00000000-0008-0000-0800-0000FC4D0100}"/>
            </a:ext>
          </a:extLst>
        </xdr:cNvPr>
        <xdr:cNvSpPr>
          <a:spLocks noChangeArrowheads="1"/>
        </xdr:cNvSpPr>
      </xdr:nvSpPr>
      <xdr:spPr bwMode="auto">
        <a:xfrm>
          <a:off x="2951436" y="3280840"/>
          <a:ext cx="114603" cy="1139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144163</xdr:colOff>
      <xdr:row>18</xdr:row>
      <xdr:rowOff>9495</xdr:rowOff>
    </xdr:from>
    <xdr:to>
      <xdr:col>13</xdr:col>
      <xdr:colOff>258766</xdr:colOff>
      <xdr:row>18</xdr:row>
      <xdr:rowOff>123437</xdr:rowOff>
    </xdr:to>
    <xdr:sp macro="" textlink="">
      <xdr:nvSpPr>
        <xdr:cNvPr id="85501" name="Oval 515">
          <a:extLst>
            <a:ext uri="{FF2B5EF4-FFF2-40B4-BE49-F238E27FC236}">
              <a16:creationId xmlns:a16="http://schemas.microsoft.com/office/drawing/2014/main" id="{00000000-0008-0000-0800-0000FD4D0100}"/>
            </a:ext>
          </a:extLst>
        </xdr:cNvPr>
        <xdr:cNvSpPr>
          <a:spLocks noChangeArrowheads="1"/>
        </xdr:cNvSpPr>
      </xdr:nvSpPr>
      <xdr:spPr bwMode="auto">
        <a:xfrm>
          <a:off x="2811163" y="3280840"/>
          <a:ext cx="114603" cy="1139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266649</xdr:colOff>
      <xdr:row>18</xdr:row>
      <xdr:rowOff>9495</xdr:rowOff>
    </xdr:from>
    <xdr:to>
      <xdr:col>13</xdr:col>
      <xdr:colOff>105355</xdr:colOff>
      <xdr:row>18</xdr:row>
      <xdr:rowOff>123437</xdr:rowOff>
    </xdr:to>
    <xdr:sp macro="" textlink="">
      <xdr:nvSpPr>
        <xdr:cNvPr id="85502" name="Oval 516">
          <a:extLst>
            <a:ext uri="{FF2B5EF4-FFF2-40B4-BE49-F238E27FC236}">
              <a16:creationId xmlns:a16="http://schemas.microsoft.com/office/drawing/2014/main" id="{00000000-0008-0000-0800-0000FE4D0100}"/>
            </a:ext>
          </a:extLst>
        </xdr:cNvPr>
        <xdr:cNvSpPr>
          <a:spLocks noChangeArrowheads="1"/>
        </xdr:cNvSpPr>
      </xdr:nvSpPr>
      <xdr:spPr bwMode="auto">
        <a:xfrm>
          <a:off x="2657752" y="3280840"/>
          <a:ext cx="114603" cy="1139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132946</xdr:colOff>
      <xdr:row>18</xdr:row>
      <xdr:rowOff>0</xdr:rowOff>
    </xdr:from>
    <xdr:to>
      <xdr:col>12</xdr:col>
      <xdr:colOff>247549</xdr:colOff>
      <xdr:row>18</xdr:row>
      <xdr:rowOff>113942</xdr:rowOff>
    </xdr:to>
    <xdr:sp macro="" textlink="">
      <xdr:nvSpPr>
        <xdr:cNvPr id="85503" name="Oval 517">
          <a:extLst>
            <a:ext uri="{FF2B5EF4-FFF2-40B4-BE49-F238E27FC236}">
              <a16:creationId xmlns:a16="http://schemas.microsoft.com/office/drawing/2014/main" id="{00000000-0008-0000-0800-0000FF4D0100}"/>
            </a:ext>
          </a:extLst>
        </xdr:cNvPr>
        <xdr:cNvSpPr>
          <a:spLocks noChangeArrowheads="1"/>
        </xdr:cNvSpPr>
      </xdr:nvSpPr>
      <xdr:spPr bwMode="auto">
        <a:xfrm>
          <a:off x="2524049" y="3271345"/>
          <a:ext cx="114603" cy="1139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657</xdr:colOff>
      <xdr:row>18</xdr:row>
      <xdr:rowOff>9495</xdr:rowOff>
    </xdr:from>
    <xdr:to>
      <xdr:col>15</xdr:col>
      <xdr:colOff>115260</xdr:colOff>
      <xdr:row>18</xdr:row>
      <xdr:rowOff>123437</xdr:rowOff>
    </xdr:to>
    <xdr:sp macro="" textlink="">
      <xdr:nvSpPr>
        <xdr:cNvPr id="85504" name="Oval 518">
          <a:extLst>
            <a:ext uri="{FF2B5EF4-FFF2-40B4-BE49-F238E27FC236}">
              <a16:creationId xmlns:a16="http://schemas.microsoft.com/office/drawing/2014/main" id="{00000000-0008-0000-0800-0000004E0100}"/>
            </a:ext>
          </a:extLst>
        </xdr:cNvPr>
        <xdr:cNvSpPr>
          <a:spLocks noChangeArrowheads="1"/>
        </xdr:cNvSpPr>
      </xdr:nvSpPr>
      <xdr:spPr bwMode="auto">
        <a:xfrm>
          <a:off x="3219450" y="3280840"/>
          <a:ext cx="114603" cy="1139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145830</xdr:colOff>
      <xdr:row>19</xdr:row>
      <xdr:rowOff>38234</xdr:rowOff>
    </xdr:from>
    <xdr:to>
      <xdr:col>14</xdr:col>
      <xdr:colOff>260433</xdr:colOff>
      <xdr:row>19</xdr:row>
      <xdr:rowOff>154146</xdr:rowOff>
    </xdr:to>
    <xdr:sp macro="" textlink="">
      <xdr:nvSpPr>
        <xdr:cNvPr id="85470" name="Oval 525">
          <a:extLst>
            <a:ext uri="{FF2B5EF4-FFF2-40B4-BE49-F238E27FC236}">
              <a16:creationId xmlns:a16="http://schemas.microsoft.com/office/drawing/2014/main" id="{00000000-0008-0000-0800-0000DE4D0100}"/>
            </a:ext>
          </a:extLst>
        </xdr:cNvPr>
        <xdr:cNvSpPr>
          <a:spLocks noChangeArrowheads="1"/>
        </xdr:cNvSpPr>
      </xdr:nvSpPr>
      <xdr:spPr bwMode="auto">
        <a:xfrm>
          <a:off x="3088727" y="3480372"/>
          <a:ext cx="114603" cy="1159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18999</xdr:colOff>
      <xdr:row>19</xdr:row>
      <xdr:rowOff>38234</xdr:rowOff>
    </xdr:from>
    <xdr:to>
      <xdr:col>12</xdr:col>
      <xdr:colOff>8792</xdr:colOff>
      <xdr:row>19</xdr:row>
      <xdr:rowOff>154146</xdr:rowOff>
    </xdr:to>
    <xdr:sp macro="" textlink="">
      <xdr:nvSpPr>
        <xdr:cNvPr id="85471" name="Oval 526">
          <a:extLst>
            <a:ext uri="{FF2B5EF4-FFF2-40B4-BE49-F238E27FC236}">
              <a16:creationId xmlns:a16="http://schemas.microsoft.com/office/drawing/2014/main" id="{00000000-0008-0000-0800-0000DF4D0100}"/>
            </a:ext>
          </a:extLst>
        </xdr:cNvPr>
        <xdr:cNvSpPr>
          <a:spLocks noChangeArrowheads="1"/>
        </xdr:cNvSpPr>
      </xdr:nvSpPr>
      <xdr:spPr bwMode="auto">
        <a:xfrm>
          <a:off x="2285292" y="3480372"/>
          <a:ext cx="114603" cy="1159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8792</xdr:colOff>
      <xdr:row>19</xdr:row>
      <xdr:rowOff>38234</xdr:rowOff>
    </xdr:from>
    <xdr:to>
      <xdr:col>12</xdr:col>
      <xdr:colOff>123395</xdr:colOff>
      <xdr:row>19</xdr:row>
      <xdr:rowOff>154146</xdr:rowOff>
    </xdr:to>
    <xdr:sp macro="" textlink="">
      <xdr:nvSpPr>
        <xdr:cNvPr id="85479" name="Oval 534">
          <a:extLst>
            <a:ext uri="{FF2B5EF4-FFF2-40B4-BE49-F238E27FC236}">
              <a16:creationId xmlns:a16="http://schemas.microsoft.com/office/drawing/2014/main" id="{00000000-0008-0000-0800-0000E74D0100}"/>
            </a:ext>
          </a:extLst>
        </xdr:cNvPr>
        <xdr:cNvSpPr>
          <a:spLocks noChangeArrowheads="1"/>
        </xdr:cNvSpPr>
      </xdr:nvSpPr>
      <xdr:spPr bwMode="auto">
        <a:xfrm>
          <a:off x="2399895" y="3480372"/>
          <a:ext cx="114603" cy="1159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8539</xdr:colOff>
      <xdr:row>19</xdr:row>
      <xdr:rowOff>38234</xdr:rowOff>
    </xdr:from>
    <xdr:to>
      <xdr:col>14</xdr:col>
      <xdr:colOff>123142</xdr:colOff>
      <xdr:row>19</xdr:row>
      <xdr:rowOff>154146</xdr:rowOff>
    </xdr:to>
    <xdr:sp macro="" textlink="">
      <xdr:nvSpPr>
        <xdr:cNvPr id="85480" name="Oval 535">
          <a:extLst>
            <a:ext uri="{FF2B5EF4-FFF2-40B4-BE49-F238E27FC236}">
              <a16:creationId xmlns:a16="http://schemas.microsoft.com/office/drawing/2014/main" id="{00000000-0008-0000-0800-0000E84D0100}"/>
            </a:ext>
          </a:extLst>
        </xdr:cNvPr>
        <xdr:cNvSpPr>
          <a:spLocks noChangeArrowheads="1"/>
        </xdr:cNvSpPr>
      </xdr:nvSpPr>
      <xdr:spPr bwMode="auto">
        <a:xfrm>
          <a:off x="2951436" y="3480372"/>
          <a:ext cx="114603" cy="1159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144163</xdr:colOff>
      <xdr:row>19</xdr:row>
      <xdr:rowOff>38234</xdr:rowOff>
    </xdr:from>
    <xdr:to>
      <xdr:col>13</xdr:col>
      <xdr:colOff>258766</xdr:colOff>
      <xdr:row>19</xdr:row>
      <xdr:rowOff>154146</xdr:rowOff>
    </xdr:to>
    <xdr:sp macro="" textlink="">
      <xdr:nvSpPr>
        <xdr:cNvPr id="85481" name="Oval 536">
          <a:extLst>
            <a:ext uri="{FF2B5EF4-FFF2-40B4-BE49-F238E27FC236}">
              <a16:creationId xmlns:a16="http://schemas.microsoft.com/office/drawing/2014/main" id="{00000000-0008-0000-0800-0000E94D0100}"/>
            </a:ext>
          </a:extLst>
        </xdr:cNvPr>
        <xdr:cNvSpPr>
          <a:spLocks noChangeArrowheads="1"/>
        </xdr:cNvSpPr>
      </xdr:nvSpPr>
      <xdr:spPr bwMode="auto">
        <a:xfrm>
          <a:off x="2811163" y="3480372"/>
          <a:ext cx="114603" cy="1159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266649</xdr:colOff>
      <xdr:row>19</xdr:row>
      <xdr:rowOff>38234</xdr:rowOff>
    </xdr:from>
    <xdr:to>
      <xdr:col>13</xdr:col>
      <xdr:colOff>105355</xdr:colOff>
      <xdr:row>19</xdr:row>
      <xdr:rowOff>154146</xdr:rowOff>
    </xdr:to>
    <xdr:sp macro="" textlink="">
      <xdr:nvSpPr>
        <xdr:cNvPr id="85482" name="Oval 537">
          <a:extLst>
            <a:ext uri="{FF2B5EF4-FFF2-40B4-BE49-F238E27FC236}">
              <a16:creationId xmlns:a16="http://schemas.microsoft.com/office/drawing/2014/main" id="{00000000-0008-0000-0800-0000EA4D0100}"/>
            </a:ext>
          </a:extLst>
        </xdr:cNvPr>
        <xdr:cNvSpPr>
          <a:spLocks noChangeArrowheads="1"/>
        </xdr:cNvSpPr>
      </xdr:nvSpPr>
      <xdr:spPr bwMode="auto">
        <a:xfrm>
          <a:off x="2657752" y="3480372"/>
          <a:ext cx="114603" cy="1159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132946</xdr:colOff>
      <xdr:row>19</xdr:row>
      <xdr:rowOff>28575</xdr:rowOff>
    </xdr:from>
    <xdr:to>
      <xdr:col>12</xdr:col>
      <xdr:colOff>247549</xdr:colOff>
      <xdr:row>19</xdr:row>
      <xdr:rowOff>144487</xdr:rowOff>
    </xdr:to>
    <xdr:sp macro="" textlink="">
      <xdr:nvSpPr>
        <xdr:cNvPr id="85483" name="Oval 538">
          <a:extLst>
            <a:ext uri="{FF2B5EF4-FFF2-40B4-BE49-F238E27FC236}">
              <a16:creationId xmlns:a16="http://schemas.microsoft.com/office/drawing/2014/main" id="{00000000-0008-0000-0800-0000EB4D0100}"/>
            </a:ext>
          </a:extLst>
        </xdr:cNvPr>
        <xdr:cNvSpPr>
          <a:spLocks noChangeArrowheads="1"/>
        </xdr:cNvSpPr>
      </xdr:nvSpPr>
      <xdr:spPr bwMode="auto">
        <a:xfrm>
          <a:off x="2524049" y="3470713"/>
          <a:ext cx="114603" cy="1159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657</xdr:colOff>
      <xdr:row>19</xdr:row>
      <xdr:rowOff>38234</xdr:rowOff>
    </xdr:from>
    <xdr:to>
      <xdr:col>15</xdr:col>
      <xdr:colOff>115260</xdr:colOff>
      <xdr:row>19</xdr:row>
      <xdr:rowOff>154146</xdr:rowOff>
    </xdr:to>
    <xdr:sp macro="" textlink="">
      <xdr:nvSpPr>
        <xdr:cNvPr id="85484" name="Oval 539">
          <a:extLst>
            <a:ext uri="{FF2B5EF4-FFF2-40B4-BE49-F238E27FC236}">
              <a16:creationId xmlns:a16="http://schemas.microsoft.com/office/drawing/2014/main" id="{00000000-0008-0000-0800-0000EC4D0100}"/>
            </a:ext>
          </a:extLst>
        </xdr:cNvPr>
        <xdr:cNvSpPr>
          <a:spLocks noChangeArrowheads="1"/>
        </xdr:cNvSpPr>
      </xdr:nvSpPr>
      <xdr:spPr bwMode="auto">
        <a:xfrm>
          <a:off x="3219450" y="3480372"/>
          <a:ext cx="114603" cy="1159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110783</xdr:colOff>
      <xdr:row>17</xdr:row>
      <xdr:rowOff>114300</xdr:rowOff>
    </xdr:to>
    <xdr:sp macro="" textlink="">
      <xdr:nvSpPr>
        <xdr:cNvPr id="85355" name="Oval 572">
          <a:extLst>
            <a:ext uri="{FF2B5EF4-FFF2-40B4-BE49-F238E27FC236}">
              <a16:creationId xmlns:a16="http://schemas.microsoft.com/office/drawing/2014/main" id="{00000000-0008-0000-0800-00006B4D0100}"/>
            </a:ext>
          </a:extLst>
        </xdr:cNvPr>
        <xdr:cNvSpPr>
          <a:spLocks noChangeArrowheads="1"/>
        </xdr:cNvSpPr>
      </xdr:nvSpPr>
      <xdr:spPr bwMode="auto">
        <a:xfrm>
          <a:off x="8096250" y="309562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120015</xdr:colOff>
      <xdr:row>17</xdr:row>
      <xdr:rowOff>114300</xdr:rowOff>
    </xdr:from>
    <xdr:to>
      <xdr:col>29</xdr:col>
      <xdr:colOff>106973</xdr:colOff>
      <xdr:row>18</xdr:row>
      <xdr:rowOff>0</xdr:rowOff>
    </xdr:to>
    <xdr:sp macro="" textlink="">
      <xdr:nvSpPr>
        <xdr:cNvPr id="85356" name="Oval 573">
          <a:extLst>
            <a:ext uri="{FF2B5EF4-FFF2-40B4-BE49-F238E27FC236}">
              <a16:creationId xmlns:a16="http://schemas.microsoft.com/office/drawing/2014/main" id="{00000000-0008-0000-0800-00006C4D0100}"/>
            </a:ext>
          </a:extLst>
        </xdr:cNvPr>
        <xdr:cNvSpPr>
          <a:spLocks noChangeArrowheads="1"/>
        </xdr:cNvSpPr>
      </xdr:nvSpPr>
      <xdr:spPr bwMode="auto">
        <a:xfrm>
          <a:off x="8216265" y="320992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236220</xdr:colOff>
      <xdr:row>17</xdr:row>
      <xdr:rowOff>114300</xdr:rowOff>
    </xdr:from>
    <xdr:to>
      <xdr:col>30</xdr:col>
      <xdr:colOff>70778</xdr:colOff>
      <xdr:row>18</xdr:row>
      <xdr:rowOff>0</xdr:rowOff>
    </xdr:to>
    <xdr:sp macro="" textlink="">
      <xdr:nvSpPr>
        <xdr:cNvPr id="85357" name="Oval 574">
          <a:extLst>
            <a:ext uri="{FF2B5EF4-FFF2-40B4-BE49-F238E27FC236}">
              <a16:creationId xmlns:a16="http://schemas.microsoft.com/office/drawing/2014/main" id="{00000000-0008-0000-0800-00006D4D0100}"/>
            </a:ext>
          </a:extLst>
        </xdr:cNvPr>
        <xdr:cNvSpPr>
          <a:spLocks noChangeArrowheads="1"/>
        </xdr:cNvSpPr>
      </xdr:nvSpPr>
      <xdr:spPr bwMode="auto">
        <a:xfrm>
          <a:off x="8456295" y="320992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17</xdr:row>
      <xdr:rowOff>114300</xdr:rowOff>
    </xdr:from>
    <xdr:to>
      <xdr:col>28</xdr:col>
      <xdr:colOff>110783</xdr:colOff>
      <xdr:row>18</xdr:row>
      <xdr:rowOff>0</xdr:rowOff>
    </xdr:to>
    <xdr:sp macro="" textlink="">
      <xdr:nvSpPr>
        <xdr:cNvPr id="85358" name="Oval 575">
          <a:extLst>
            <a:ext uri="{FF2B5EF4-FFF2-40B4-BE49-F238E27FC236}">
              <a16:creationId xmlns:a16="http://schemas.microsoft.com/office/drawing/2014/main" id="{00000000-0008-0000-0800-00006E4D0100}"/>
            </a:ext>
          </a:extLst>
        </xdr:cNvPr>
        <xdr:cNvSpPr>
          <a:spLocks noChangeArrowheads="1"/>
        </xdr:cNvSpPr>
      </xdr:nvSpPr>
      <xdr:spPr bwMode="auto">
        <a:xfrm>
          <a:off x="8096250" y="320992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116205</xdr:colOff>
      <xdr:row>17</xdr:row>
      <xdr:rowOff>114300</xdr:rowOff>
    </xdr:from>
    <xdr:to>
      <xdr:col>29</xdr:col>
      <xdr:colOff>226988</xdr:colOff>
      <xdr:row>18</xdr:row>
      <xdr:rowOff>0</xdr:rowOff>
    </xdr:to>
    <xdr:sp macro="" textlink="">
      <xdr:nvSpPr>
        <xdr:cNvPr id="85359" name="Oval 576">
          <a:extLst>
            <a:ext uri="{FF2B5EF4-FFF2-40B4-BE49-F238E27FC236}">
              <a16:creationId xmlns:a16="http://schemas.microsoft.com/office/drawing/2014/main" id="{00000000-0008-0000-0800-00006F4D0100}"/>
            </a:ext>
          </a:extLst>
        </xdr:cNvPr>
        <xdr:cNvSpPr>
          <a:spLocks noChangeArrowheads="1"/>
        </xdr:cNvSpPr>
      </xdr:nvSpPr>
      <xdr:spPr bwMode="auto">
        <a:xfrm>
          <a:off x="8336280" y="320992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32</xdr:col>
      <xdr:colOff>7620</xdr:colOff>
      <xdr:row>17</xdr:row>
      <xdr:rowOff>9525</xdr:rowOff>
    </xdr:from>
    <xdr:to>
      <xdr:col>32</xdr:col>
      <xdr:colOff>118403</xdr:colOff>
      <xdr:row>17</xdr:row>
      <xdr:rowOff>123825</xdr:rowOff>
    </xdr:to>
    <xdr:sp macro="" textlink="">
      <xdr:nvSpPr>
        <xdr:cNvPr id="85360" name="Oval 577">
          <a:extLst>
            <a:ext uri="{FF2B5EF4-FFF2-40B4-BE49-F238E27FC236}">
              <a16:creationId xmlns:a16="http://schemas.microsoft.com/office/drawing/2014/main" id="{00000000-0008-0000-0800-0000704D0100}"/>
            </a:ext>
          </a:extLst>
        </xdr:cNvPr>
        <xdr:cNvSpPr>
          <a:spLocks noChangeArrowheads="1"/>
        </xdr:cNvSpPr>
      </xdr:nvSpPr>
      <xdr:spPr bwMode="auto">
        <a:xfrm>
          <a:off x="9056370" y="310515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97741</xdr:colOff>
      <xdr:row>17</xdr:row>
      <xdr:rowOff>9525</xdr:rowOff>
    </xdr:from>
    <xdr:to>
      <xdr:col>29</xdr:col>
      <xdr:colOff>208524</xdr:colOff>
      <xdr:row>17</xdr:row>
      <xdr:rowOff>123825</xdr:rowOff>
    </xdr:to>
    <xdr:sp macro="" textlink="">
      <xdr:nvSpPr>
        <xdr:cNvPr id="85361" name="Oval 578">
          <a:extLst>
            <a:ext uri="{FF2B5EF4-FFF2-40B4-BE49-F238E27FC236}">
              <a16:creationId xmlns:a16="http://schemas.microsoft.com/office/drawing/2014/main" id="{00000000-0008-0000-0800-0000714D0100}"/>
            </a:ext>
          </a:extLst>
        </xdr:cNvPr>
        <xdr:cNvSpPr>
          <a:spLocks noChangeArrowheads="1"/>
        </xdr:cNvSpPr>
      </xdr:nvSpPr>
      <xdr:spPr bwMode="auto">
        <a:xfrm>
          <a:off x="8317816" y="310515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101551</xdr:colOff>
      <xdr:row>17</xdr:row>
      <xdr:rowOff>0</xdr:rowOff>
    </xdr:from>
    <xdr:to>
      <xdr:col>29</xdr:col>
      <xdr:colOff>88509</xdr:colOff>
      <xdr:row>17</xdr:row>
      <xdr:rowOff>114300</xdr:rowOff>
    </xdr:to>
    <xdr:sp macro="" textlink="">
      <xdr:nvSpPr>
        <xdr:cNvPr id="85362" name="Oval 579">
          <a:extLst>
            <a:ext uri="{FF2B5EF4-FFF2-40B4-BE49-F238E27FC236}">
              <a16:creationId xmlns:a16="http://schemas.microsoft.com/office/drawing/2014/main" id="{00000000-0008-0000-0800-0000724D0100}"/>
            </a:ext>
          </a:extLst>
        </xdr:cNvPr>
        <xdr:cNvSpPr>
          <a:spLocks noChangeArrowheads="1"/>
        </xdr:cNvSpPr>
      </xdr:nvSpPr>
      <xdr:spPr bwMode="auto">
        <a:xfrm>
          <a:off x="8197801" y="309562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209257</xdr:colOff>
      <xdr:row>17</xdr:row>
      <xdr:rowOff>114300</xdr:rowOff>
    </xdr:from>
    <xdr:to>
      <xdr:col>31</xdr:col>
      <xdr:colOff>43815</xdr:colOff>
      <xdr:row>18</xdr:row>
      <xdr:rowOff>0</xdr:rowOff>
    </xdr:to>
    <xdr:sp macro="" textlink="">
      <xdr:nvSpPr>
        <xdr:cNvPr id="85363" name="Oval 580">
          <a:extLst>
            <a:ext uri="{FF2B5EF4-FFF2-40B4-BE49-F238E27FC236}">
              <a16:creationId xmlns:a16="http://schemas.microsoft.com/office/drawing/2014/main" id="{00000000-0008-0000-0800-0000734D0100}"/>
            </a:ext>
          </a:extLst>
        </xdr:cNvPr>
        <xdr:cNvSpPr>
          <a:spLocks noChangeArrowheads="1"/>
        </xdr:cNvSpPr>
      </xdr:nvSpPr>
      <xdr:spPr bwMode="auto">
        <a:xfrm>
          <a:off x="8705557" y="320992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80010</xdr:colOff>
      <xdr:row>17</xdr:row>
      <xdr:rowOff>114300</xdr:rowOff>
    </xdr:from>
    <xdr:to>
      <xdr:col>30</xdr:col>
      <xdr:colOff>190793</xdr:colOff>
      <xdr:row>18</xdr:row>
      <xdr:rowOff>0</xdr:rowOff>
    </xdr:to>
    <xdr:sp macro="" textlink="">
      <xdr:nvSpPr>
        <xdr:cNvPr id="85364" name="Oval 581">
          <a:extLst>
            <a:ext uri="{FF2B5EF4-FFF2-40B4-BE49-F238E27FC236}">
              <a16:creationId xmlns:a16="http://schemas.microsoft.com/office/drawing/2014/main" id="{00000000-0008-0000-0800-0000744D0100}"/>
            </a:ext>
          </a:extLst>
        </xdr:cNvPr>
        <xdr:cNvSpPr>
          <a:spLocks noChangeArrowheads="1"/>
        </xdr:cNvSpPr>
      </xdr:nvSpPr>
      <xdr:spPr bwMode="auto">
        <a:xfrm>
          <a:off x="8576310" y="320992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163830</xdr:colOff>
      <xdr:row>17</xdr:row>
      <xdr:rowOff>114300</xdr:rowOff>
    </xdr:from>
    <xdr:to>
      <xdr:col>31</xdr:col>
      <xdr:colOff>274613</xdr:colOff>
      <xdr:row>18</xdr:row>
      <xdr:rowOff>0</xdr:rowOff>
    </xdr:to>
    <xdr:sp macro="" textlink="">
      <xdr:nvSpPr>
        <xdr:cNvPr id="85365" name="Oval 582">
          <a:extLst>
            <a:ext uri="{FF2B5EF4-FFF2-40B4-BE49-F238E27FC236}">
              <a16:creationId xmlns:a16="http://schemas.microsoft.com/office/drawing/2014/main" id="{00000000-0008-0000-0800-0000754D0100}"/>
            </a:ext>
          </a:extLst>
        </xdr:cNvPr>
        <xdr:cNvSpPr>
          <a:spLocks noChangeArrowheads="1"/>
        </xdr:cNvSpPr>
      </xdr:nvSpPr>
      <xdr:spPr bwMode="auto">
        <a:xfrm>
          <a:off x="8936355" y="320992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43815</xdr:colOff>
      <xdr:row>17</xdr:row>
      <xdr:rowOff>114300</xdr:rowOff>
    </xdr:from>
    <xdr:to>
      <xdr:col>31</xdr:col>
      <xdr:colOff>154598</xdr:colOff>
      <xdr:row>18</xdr:row>
      <xdr:rowOff>0</xdr:rowOff>
    </xdr:to>
    <xdr:sp macro="" textlink="">
      <xdr:nvSpPr>
        <xdr:cNvPr id="85366" name="Oval 583">
          <a:extLst>
            <a:ext uri="{FF2B5EF4-FFF2-40B4-BE49-F238E27FC236}">
              <a16:creationId xmlns:a16="http://schemas.microsoft.com/office/drawing/2014/main" id="{00000000-0008-0000-0800-0000764D0100}"/>
            </a:ext>
          </a:extLst>
        </xdr:cNvPr>
        <xdr:cNvSpPr>
          <a:spLocks noChangeArrowheads="1"/>
        </xdr:cNvSpPr>
      </xdr:nvSpPr>
      <xdr:spPr bwMode="auto">
        <a:xfrm>
          <a:off x="8816340" y="320992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32</xdr:col>
      <xdr:colOff>7620</xdr:colOff>
      <xdr:row>17</xdr:row>
      <xdr:rowOff>114300</xdr:rowOff>
    </xdr:from>
    <xdr:to>
      <xdr:col>32</xdr:col>
      <xdr:colOff>118403</xdr:colOff>
      <xdr:row>18</xdr:row>
      <xdr:rowOff>0</xdr:rowOff>
    </xdr:to>
    <xdr:sp macro="" textlink="">
      <xdr:nvSpPr>
        <xdr:cNvPr id="85367" name="Oval 584">
          <a:extLst>
            <a:ext uri="{FF2B5EF4-FFF2-40B4-BE49-F238E27FC236}">
              <a16:creationId xmlns:a16="http://schemas.microsoft.com/office/drawing/2014/main" id="{00000000-0008-0000-0800-0000774D0100}"/>
            </a:ext>
          </a:extLst>
        </xdr:cNvPr>
        <xdr:cNvSpPr>
          <a:spLocks noChangeArrowheads="1"/>
        </xdr:cNvSpPr>
      </xdr:nvSpPr>
      <xdr:spPr bwMode="auto">
        <a:xfrm>
          <a:off x="9056370" y="320992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208524</xdr:colOff>
      <xdr:row>17</xdr:row>
      <xdr:rowOff>9525</xdr:rowOff>
    </xdr:from>
    <xdr:to>
      <xdr:col>30</xdr:col>
      <xdr:colOff>43082</xdr:colOff>
      <xdr:row>17</xdr:row>
      <xdr:rowOff>123825</xdr:rowOff>
    </xdr:to>
    <xdr:sp macro="" textlink="">
      <xdr:nvSpPr>
        <xdr:cNvPr id="85369" name="Oval 586">
          <a:extLst>
            <a:ext uri="{FF2B5EF4-FFF2-40B4-BE49-F238E27FC236}">
              <a16:creationId xmlns:a16="http://schemas.microsoft.com/office/drawing/2014/main" id="{00000000-0008-0000-0800-0000794D0100}"/>
            </a:ext>
          </a:extLst>
        </xdr:cNvPr>
        <xdr:cNvSpPr>
          <a:spLocks noChangeArrowheads="1"/>
        </xdr:cNvSpPr>
      </xdr:nvSpPr>
      <xdr:spPr bwMode="auto">
        <a:xfrm>
          <a:off x="8428599" y="310515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163830</xdr:colOff>
      <xdr:row>17</xdr:row>
      <xdr:rowOff>9525</xdr:rowOff>
    </xdr:from>
    <xdr:to>
      <xdr:col>31</xdr:col>
      <xdr:colOff>274613</xdr:colOff>
      <xdr:row>17</xdr:row>
      <xdr:rowOff>123825</xdr:rowOff>
    </xdr:to>
    <xdr:sp macro="" textlink="">
      <xdr:nvSpPr>
        <xdr:cNvPr id="85370" name="Oval 587">
          <a:extLst>
            <a:ext uri="{FF2B5EF4-FFF2-40B4-BE49-F238E27FC236}">
              <a16:creationId xmlns:a16="http://schemas.microsoft.com/office/drawing/2014/main" id="{00000000-0008-0000-0800-00007A4D0100}"/>
            </a:ext>
          </a:extLst>
        </xdr:cNvPr>
        <xdr:cNvSpPr>
          <a:spLocks noChangeArrowheads="1"/>
        </xdr:cNvSpPr>
      </xdr:nvSpPr>
      <xdr:spPr bwMode="auto">
        <a:xfrm>
          <a:off x="8936355" y="310515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34583</xdr:colOff>
      <xdr:row>17</xdr:row>
      <xdr:rowOff>9525</xdr:rowOff>
    </xdr:from>
    <xdr:to>
      <xdr:col>31</xdr:col>
      <xdr:colOff>145366</xdr:colOff>
      <xdr:row>17</xdr:row>
      <xdr:rowOff>123825</xdr:rowOff>
    </xdr:to>
    <xdr:sp macro="" textlink="">
      <xdr:nvSpPr>
        <xdr:cNvPr id="85371" name="Oval 588">
          <a:extLst>
            <a:ext uri="{FF2B5EF4-FFF2-40B4-BE49-F238E27FC236}">
              <a16:creationId xmlns:a16="http://schemas.microsoft.com/office/drawing/2014/main" id="{00000000-0008-0000-0800-00007B4D0100}"/>
            </a:ext>
          </a:extLst>
        </xdr:cNvPr>
        <xdr:cNvSpPr>
          <a:spLocks noChangeArrowheads="1"/>
        </xdr:cNvSpPr>
      </xdr:nvSpPr>
      <xdr:spPr bwMode="auto">
        <a:xfrm>
          <a:off x="8807108" y="310515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181561</xdr:colOff>
      <xdr:row>17</xdr:row>
      <xdr:rowOff>9525</xdr:rowOff>
    </xdr:from>
    <xdr:to>
      <xdr:col>31</xdr:col>
      <xdr:colOff>16119</xdr:colOff>
      <xdr:row>17</xdr:row>
      <xdr:rowOff>123825</xdr:rowOff>
    </xdr:to>
    <xdr:sp macro="" textlink="">
      <xdr:nvSpPr>
        <xdr:cNvPr id="85372" name="Oval 589">
          <a:extLst>
            <a:ext uri="{FF2B5EF4-FFF2-40B4-BE49-F238E27FC236}">
              <a16:creationId xmlns:a16="http://schemas.microsoft.com/office/drawing/2014/main" id="{00000000-0008-0000-0800-00007C4D0100}"/>
            </a:ext>
          </a:extLst>
        </xdr:cNvPr>
        <xdr:cNvSpPr>
          <a:spLocks noChangeArrowheads="1"/>
        </xdr:cNvSpPr>
      </xdr:nvSpPr>
      <xdr:spPr bwMode="auto">
        <a:xfrm>
          <a:off x="8677861" y="310515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52314</xdr:colOff>
      <xdr:row>17</xdr:row>
      <xdr:rowOff>0</xdr:rowOff>
    </xdr:from>
    <xdr:to>
      <xdr:col>30</xdr:col>
      <xdr:colOff>163097</xdr:colOff>
      <xdr:row>17</xdr:row>
      <xdr:rowOff>114300</xdr:rowOff>
    </xdr:to>
    <xdr:sp macro="" textlink="">
      <xdr:nvSpPr>
        <xdr:cNvPr id="85373" name="Oval 590">
          <a:extLst>
            <a:ext uri="{FF2B5EF4-FFF2-40B4-BE49-F238E27FC236}">
              <a16:creationId xmlns:a16="http://schemas.microsoft.com/office/drawing/2014/main" id="{00000000-0008-0000-0800-00007D4D0100}"/>
            </a:ext>
          </a:extLst>
        </xdr:cNvPr>
        <xdr:cNvSpPr>
          <a:spLocks noChangeArrowheads="1"/>
        </xdr:cNvSpPr>
      </xdr:nvSpPr>
      <xdr:spPr bwMode="auto">
        <a:xfrm>
          <a:off x="8548614" y="309562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110783</xdr:colOff>
      <xdr:row>18</xdr:row>
      <xdr:rowOff>114300</xdr:rowOff>
    </xdr:to>
    <xdr:sp macro="" textlink="">
      <xdr:nvSpPr>
        <xdr:cNvPr id="85375" name="Oval 593">
          <a:extLst>
            <a:ext uri="{FF2B5EF4-FFF2-40B4-BE49-F238E27FC236}">
              <a16:creationId xmlns:a16="http://schemas.microsoft.com/office/drawing/2014/main" id="{00000000-0008-0000-0800-00007F4D0100}"/>
            </a:ext>
          </a:extLst>
        </xdr:cNvPr>
        <xdr:cNvSpPr>
          <a:spLocks noChangeArrowheads="1"/>
        </xdr:cNvSpPr>
      </xdr:nvSpPr>
      <xdr:spPr bwMode="auto">
        <a:xfrm>
          <a:off x="8096250" y="330517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120015</xdr:colOff>
      <xdr:row>18</xdr:row>
      <xdr:rowOff>114300</xdr:rowOff>
    </xdr:from>
    <xdr:to>
      <xdr:col>29</xdr:col>
      <xdr:colOff>106973</xdr:colOff>
      <xdr:row>19</xdr:row>
      <xdr:rowOff>38100</xdr:rowOff>
    </xdr:to>
    <xdr:sp macro="" textlink="">
      <xdr:nvSpPr>
        <xdr:cNvPr id="85376" name="Oval 594">
          <a:extLst>
            <a:ext uri="{FF2B5EF4-FFF2-40B4-BE49-F238E27FC236}">
              <a16:creationId xmlns:a16="http://schemas.microsoft.com/office/drawing/2014/main" id="{00000000-0008-0000-0800-0000804D0100}"/>
            </a:ext>
          </a:extLst>
        </xdr:cNvPr>
        <xdr:cNvSpPr>
          <a:spLocks noChangeArrowheads="1"/>
        </xdr:cNvSpPr>
      </xdr:nvSpPr>
      <xdr:spPr bwMode="auto">
        <a:xfrm>
          <a:off x="8216265" y="341947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236220</xdr:colOff>
      <xdr:row>18</xdr:row>
      <xdr:rowOff>114300</xdr:rowOff>
    </xdr:from>
    <xdr:to>
      <xdr:col>30</xdr:col>
      <xdr:colOff>70778</xdr:colOff>
      <xdr:row>19</xdr:row>
      <xdr:rowOff>38100</xdr:rowOff>
    </xdr:to>
    <xdr:sp macro="" textlink="">
      <xdr:nvSpPr>
        <xdr:cNvPr id="85377" name="Oval 595">
          <a:extLst>
            <a:ext uri="{FF2B5EF4-FFF2-40B4-BE49-F238E27FC236}">
              <a16:creationId xmlns:a16="http://schemas.microsoft.com/office/drawing/2014/main" id="{00000000-0008-0000-0800-0000814D0100}"/>
            </a:ext>
          </a:extLst>
        </xdr:cNvPr>
        <xdr:cNvSpPr>
          <a:spLocks noChangeArrowheads="1"/>
        </xdr:cNvSpPr>
      </xdr:nvSpPr>
      <xdr:spPr bwMode="auto">
        <a:xfrm>
          <a:off x="8456295" y="341947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18</xdr:row>
      <xdr:rowOff>114300</xdr:rowOff>
    </xdr:from>
    <xdr:to>
      <xdr:col>28</xdr:col>
      <xdr:colOff>110783</xdr:colOff>
      <xdr:row>19</xdr:row>
      <xdr:rowOff>38100</xdr:rowOff>
    </xdr:to>
    <xdr:sp macro="" textlink="">
      <xdr:nvSpPr>
        <xdr:cNvPr id="85378" name="Oval 596">
          <a:extLst>
            <a:ext uri="{FF2B5EF4-FFF2-40B4-BE49-F238E27FC236}">
              <a16:creationId xmlns:a16="http://schemas.microsoft.com/office/drawing/2014/main" id="{00000000-0008-0000-0800-0000824D0100}"/>
            </a:ext>
          </a:extLst>
        </xdr:cNvPr>
        <xdr:cNvSpPr>
          <a:spLocks noChangeArrowheads="1"/>
        </xdr:cNvSpPr>
      </xdr:nvSpPr>
      <xdr:spPr bwMode="auto">
        <a:xfrm>
          <a:off x="8096250" y="341947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116205</xdr:colOff>
      <xdr:row>18</xdr:row>
      <xdr:rowOff>114300</xdr:rowOff>
    </xdr:from>
    <xdr:to>
      <xdr:col>29</xdr:col>
      <xdr:colOff>226988</xdr:colOff>
      <xdr:row>19</xdr:row>
      <xdr:rowOff>38100</xdr:rowOff>
    </xdr:to>
    <xdr:sp macro="" textlink="">
      <xdr:nvSpPr>
        <xdr:cNvPr id="85379" name="Oval 597">
          <a:extLst>
            <a:ext uri="{FF2B5EF4-FFF2-40B4-BE49-F238E27FC236}">
              <a16:creationId xmlns:a16="http://schemas.microsoft.com/office/drawing/2014/main" id="{00000000-0008-0000-0800-0000834D0100}"/>
            </a:ext>
          </a:extLst>
        </xdr:cNvPr>
        <xdr:cNvSpPr>
          <a:spLocks noChangeArrowheads="1"/>
        </xdr:cNvSpPr>
      </xdr:nvSpPr>
      <xdr:spPr bwMode="auto">
        <a:xfrm>
          <a:off x="8336280" y="341947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32</xdr:col>
      <xdr:colOff>7620</xdr:colOff>
      <xdr:row>18</xdr:row>
      <xdr:rowOff>9525</xdr:rowOff>
    </xdr:from>
    <xdr:to>
      <xdr:col>32</xdr:col>
      <xdr:colOff>118403</xdr:colOff>
      <xdr:row>18</xdr:row>
      <xdr:rowOff>123825</xdr:rowOff>
    </xdr:to>
    <xdr:sp macro="" textlink="">
      <xdr:nvSpPr>
        <xdr:cNvPr id="85380" name="Oval 598">
          <a:extLst>
            <a:ext uri="{FF2B5EF4-FFF2-40B4-BE49-F238E27FC236}">
              <a16:creationId xmlns:a16="http://schemas.microsoft.com/office/drawing/2014/main" id="{00000000-0008-0000-0800-0000844D0100}"/>
            </a:ext>
          </a:extLst>
        </xdr:cNvPr>
        <xdr:cNvSpPr>
          <a:spLocks noChangeArrowheads="1"/>
        </xdr:cNvSpPr>
      </xdr:nvSpPr>
      <xdr:spPr bwMode="auto">
        <a:xfrm>
          <a:off x="9056370" y="331470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97741</xdr:colOff>
      <xdr:row>18</xdr:row>
      <xdr:rowOff>9525</xdr:rowOff>
    </xdr:from>
    <xdr:to>
      <xdr:col>29</xdr:col>
      <xdr:colOff>208524</xdr:colOff>
      <xdr:row>18</xdr:row>
      <xdr:rowOff>123825</xdr:rowOff>
    </xdr:to>
    <xdr:sp macro="" textlink="">
      <xdr:nvSpPr>
        <xdr:cNvPr id="85381" name="Oval 599">
          <a:extLst>
            <a:ext uri="{FF2B5EF4-FFF2-40B4-BE49-F238E27FC236}">
              <a16:creationId xmlns:a16="http://schemas.microsoft.com/office/drawing/2014/main" id="{00000000-0008-0000-0800-0000854D0100}"/>
            </a:ext>
          </a:extLst>
        </xdr:cNvPr>
        <xdr:cNvSpPr>
          <a:spLocks noChangeArrowheads="1"/>
        </xdr:cNvSpPr>
      </xdr:nvSpPr>
      <xdr:spPr bwMode="auto">
        <a:xfrm>
          <a:off x="8317816" y="331470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101551</xdr:colOff>
      <xdr:row>18</xdr:row>
      <xdr:rowOff>0</xdr:rowOff>
    </xdr:from>
    <xdr:to>
      <xdr:col>29</xdr:col>
      <xdr:colOff>88509</xdr:colOff>
      <xdr:row>18</xdr:row>
      <xdr:rowOff>114300</xdr:rowOff>
    </xdr:to>
    <xdr:sp macro="" textlink="">
      <xdr:nvSpPr>
        <xdr:cNvPr id="85382" name="Oval 600">
          <a:extLst>
            <a:ext uri="{FF2B5EF4-FFF2-40B4-BE49-F238E27FC236}">
              <a16:creationId xmlns:a16="http://schemas.microsoft.com/office/drawing/2014/main" id="{00000000-0008-0000-0800-0000864D0100}"/>
            </a:ext>
          </a:extLst>
        </xdr:cNvPr>
        <xdr:cNvSpPr>
          <a:spLocks noChangeArrowheads="1"/>
        </xdr:cNvSpPr>
      </xdr:nvSpPr>
      <xdr:spPr bwMode="auto">
        <a:xfrm>
          <a:off x="8197801" y="330517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209257</xdr:colOff>
      <xdr:row>18</xdr:row>
      <xdr:rowOff>114300</xdr:rowOff>
    </xdr:from>
    <xdr:to>
      <xdr:col>31</xdr:col>
      <xdr:colOff>43815</xdr:colOff>
      <xdr:row>19</xdr:row>
      <xdr:rowOff>38100</xdr:rowOff>
    </xdr:to>
    <xdr:sp macro="" textlink="">
      <xdr:nvSpPr>
        <xdr:cNvPr id="85383" name="Oval 601">
          <a:extLst>
            <a:ext uri="{FF2B5EF4-FFF2-40B4-BE49-F238E27FC236}">
              <a16:creationId xmlns:a16="http://schemas.microsoft.com/office/drawing/2014/main" id="{00000000-0008-0000-0800-0000874D0100}"/>
            </a:ext>
          </a:extLst>
        </xdr:cNvPr>
        <xdr:cNvSpPr>
          <a:spLocks noChangeArrowheads="1"/>
        </xdr:cNvSpPr>
      </xdr:nvSpPr>
      <xdr:spPr bwMode="auto">
        <a:xfrm>
          <a:off x="8705557" y="341947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80010</xdr:colOff>
      <xdr:row>18</xdr:row>
      <xdr:rowOff>114300</xdr:rowOff>
    </xdr:from>
    <xdr:to>
      <xdr:col>30</xdr:col>
      <xdr:colOff>190793</xdr:colOff>
      <xdr:row>19</xdr:row>
      <xdr:rowOff>38100</xdr:rowOff>
    </xdr:to>
    <xdr:sp macro="" textlink="">
      <xdr:nvSpPr>
        <xdr:cNvPr id="85384" name="Oval 602">
          <a:extLst>
            <a:ext uri="{FF2B5EF4-FFF2-40B4-BE49-F238E27FC236}">
              <a16:creationId xmlns:a16="http://schemas.microsoft.com/office/drawing/2014/main" id="{00000000-0008-0000-0800-0000884D0100}"/>
            </a:ext>
          </a:extLst>
        </xdr:cNvPr>
        <xdr:cNvSpPr>
          <a:spLocks noChangeArrowheads="1"/>
        </xdr:cNvSpPr>
      </xdr:nvSpPr>
      <xdr:spPr bwMode="auto">
        <a:xfrm>
          <a:off x="8576310" y="341947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163830</xdr:colOff>
      <xdr:row>18</xdr:row>
      <xdr:rowOff>114300</xdr:rowOff>
    </xdr:from>
    <xdr:to>
      <xdr:col>31</xdr:col>
      <xdr:colOff>274613</xdr:colOff>
      <xdr:row>19</xdr:row>
      <xdr:rowOff>38100</xdr:rowOff>
    </xdr:to>
    <xdr:sp macro="" textlink="">
      <xdr:nvSpPr>
        <xdr:cNvPr id="85385" name="Oval 603">
          <a:extLst>
            <a:ext uri="{FF2B5EF4-FFF2-40B4-BE49-F238E27FC236}">
              <a16:creationId xmlns:a16="http://schemas.microsoft.com/office/drawing/2014/main" id="{00000000-0008-0000-0800-0000894D0100}"/>
            </a:ext>
          </a:extLst>
        </xdr:cNvPr>
        <xdr:cNvSpPr>
          <a:spLocks noChangeArrowheads="1"/>
        </xdr:cNvSpPr>
      </xdr:nvSpPr>
      <xdr:spPr bwMode="auto">
        <a:xfrm>
          <a:off x="8936355" y="341947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43815</xdr:colOff>
      <xdr:row>18</xdr:row>
      <xdr:rowOff>114300</xdr:rowOff>
    </xdr:from>
    <xdr:to>
      <xdr:col>31</xdr:col>
      <xdr:colOff>154598</xdr:colOff>
      <xdr:row>19</xdr:row>
      <xdr:rowOff>38100</xdr:rowOff>
    </xdr:to>
    <xdr:sp macro="" textlink="">
      <xdr:nvSpPr>
        <xdr:cNvPr id="85386" name="Oval 604">
          <a:extLst>
            <a:ext uri="{FF2B5EF4-FFF2-40B4-BE49-F238E27FC236}">
              <a16:creationId xmlns:a16="http://schemas.microsoft.com/office/drawing/2014/main" id="{00000000-0008-0000-0800-00008A4D0100}"/>
            </a:ext>
          </a:extLst>
        </xdr:cNvPr>
        <xdr:cNvSpPr>
          <a:spLocks noChangeArrowheads="1"/>
        </xdr:cNvSpPr>
      </xdr:nvSpPr>
      <xdr:spPr bwMode="auto">
        <a:xfrm>
          <a:off x="8816340" y="341947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32</xdr:col>
      <xdr:colOff>7620</xdr:colOff>
      <xdr:row>18</xdr:row>
      <xdr:rowOff>114300</xdr:rowOff>
    </xdr:from>
    <xdr:to>
      <xdr:col>32</xdr:col>
      <xdr:colOff>118403</xdr:colOff>
      <xdr:row>19</xdr:row>
      <xdr:rowOff>38100</xdr:rowOff>
    </xdr:to>
    <xdr:sp macro="" textlink="">
      <xdr:nvSpPr>
        <xdr:cNvPr id="85387" name="Oval 605">
          <a:extLst>
            <a:ext uri="{FF2B5EF4-FFF2-40B4-BE49-F238E27FC236}">
              <a16:creationId xmlns:a16="http://schemas.microsoft.com/office/drawing/2014/main" id="{00000000-0008-0000-0800-00008B4D0100}"/>
            </a:ext>
          </a:extLst>
        </xdr:cNvPr>
        <xdr:cNvSpPr>
          <a:spLocks noChangeArrowheads="1"/>
        </xdr:cNvSpPr>
      </xdr:nvSpPr>
      <xdr:spPr bwMode="auto">
        <a:xfrm>
          <a:off x="9056370" y="3419475"/>
          <a:ext cx="110783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208524</xdr:colOff>
      <xdr:row>18</xdr:row>
      <xdr:rowOff>9525</xdr:rowOff>
    </xdr:from>
    <xdr:to>
      <xdr:col>30</xdr:col>
      <xdr:colOff>43082</xdr:colOff>
      <xdr:row>18</xdr:row>
      <xdr:rowOff>123825</xdr:rowOff>
    </xdr:to>
    <xdr:sp macro="" textlink="">
      <xdr:nvSpPr>
        <xdr:cNvPr id="85389" name="Oval 607">
          <a:extLst>
            <a:ext uri="{FF2B5EF4-FFF2-40B4-BE49-F238E27FC236}">
              <a16:creationId xmlns:a16="http://schemas.microsoft.com/office/drawing/2014/main" id="{00000000-0008-0000-0800-00008D4D0100}"/>
            </a:ext>
          </a:extLst>
        </xdr:cNvPr>
        <xdr:cNvSpPr>
          <a:spLocks noChangeArrowheads="1"/>
        </xdr:cNvSpPr>
      </xdr:nvSpPr>
      <xdr:spPr bwMode="auto">
        <a:xfrm>
          <a:off x="8428599" y="331470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163830</xdr:colOff>
      <xdr:row>18</xdr:row>
      <xdr:rowOff>9525</xdr:rowOff>
    </xdr:from>
    <xdr:to>
      <xdr:col>31</xdr:col>
      <xdr:colOff>274613</xdr:colOff>
      <xdr:row>18</xdr:row>
      <xdr:rowOff>123825</xdr:rowOff>
    </xdr:to>
    <xdr:sp macro="" textlink="">
      <xdr:nvSpPr>
        <xdr:cNvPr id="85390" name="Oval 608">
          <a:extLst>
            <a:ext uri="{FF2B5EF4-FFF2-40B4-BE49-F238E27FC236}">
              <a16:creationId xmlns:a16="http://schemas.microsoft.com/office/drawing/2014/main" id="{00000000-0008-0000-0800-00008E4D0100}"/>
            </a:ext>
          </a:extLst>
        </xdr:cNvPr>
        <xdr:cNvSpPr>
          <a:spLocks noChangeArrowheads="1"/>
        </xdr:cNvSpPr>
      </xdr:nvSpPr>
      <xdr:spPr bwMode="auto">
        <a:xfrm>
          <a:off x="8936355" y="331470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34583</xdr:colOff>
      <xdr:row>18</xdr:row>
      <xdr:rowOff>9525</xdr:rowOff>
    </xdr:from>
    <xdr:to>
      <xdr:col>31</xdr:col>
      <xdr:colOff>145366</xdr:colOff>
      <xdr:row>18</xdr:row>
      <xdr:rowOff>123825</xdr:rowOff>
    </xdr:to>
    <xdr:sp macro="" textlink="">
      <xdr:nvSpPr>
        <xdr:cNvPr id="85391" name="Oval 609">
          <a:extLst>
            <a:ext uri="{FF2B5EF4-FFF2-40B4-BE49-F238E27FC236}">
              <a16:creationId xmlns:a16="http://schemas.microsoft.com/office/drawing/2014/main" id="{00000000-0008-0000-0800-00008F4D0100}"/>
            </a:ext>
          </a:extLst>
        </xdr:cNvPr>
        <xdr:cNvSpPr>
          <a:spLocks noChangeArrowheads="1"/>
        </xdr:cNvSpPr>
      </xdr:nvSpPr>
      <xdr:spPr bwMode="auto">
        <a:xfrm>
          <a:off x="8807108" y="331470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181561</xdr:colOff>
      <xdr:row>18</xdr:row>
      <xdr:rowOff>9525</xdr:rowOff>
    </xdr:from>
    <xdr:to>
      <xdr:col>31</xdr:col>
      <xdr:colOff>16119</xdr:colOff>
      <xdr:row>18</xdr:row>
      <xdr:rowOff>123825</xdr:rowOff>
    </xdr:to>
    <xdr:sp macro="" textlink="">
      <xdr:nvSpPr>
        <xdr:cNvPr id="85392" name="Oval 610">
          <a:extLst>
            <a:ext uri="{FF2B5EF4-FFF2-40B4-BE49-F238E27FC236}">
              <a16:creationId xmlns:a16="http://schemas.microsoft.com/office/drawing/2014/main" id="{00000000-0008-0000-0800-0000904D0100}"/>
            </a:ext>
          </a:extLst>
        </xdr:cNvPr>
        <xdr:cNvSpPr>
          <a:spLocks noChangeArrowheads="1"/>
        </xdr:cNvSpPr>
      </xdr:nvSpPr>
      <xdr:spPr bwMode="auto">
        <a:xfrm>
          <a:off x="8677861" y="331470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52314</xdr:colOff>
      <xdr:row>18</xdr:row>
      <xdr:rowOff>0</xdr:rowOff>
    </xdr:from>
    <xdr:to>
      <xdr:col>30</xdr:col>
      <xdr:colOff>163097</xdr:colOff>
      <xdr:row>18</xdr:row>
      <xdr:rowOff>114300</xdr:rowOff>
    </xdr:to>
    <xdr:sp macro="" textlink="">
      <xdr:nvSpPr>
        <xdr:cNvPr id="85393" name="Oval 611">
          <a:extLst>
            <a:ext uri="{FF2B5EF4-FFF2-40B4-BE49-F238E27FC236}">
              <a16:creationId xmlns:a16="http://schemas.microsoft.com/office/drawing/2014/main" id="{00000000-0008-0000-0800-0000914D0100}"/>
            </a:ext>
          </a:extLst>
        </xdr:cNvPr>
        <xdr:cNvSpPr>
          <a:spLocks noChangeArrowheads="1"/>
        </xdr:cNvSpPr>
      </xdr:nvSpPr>
      <xdr:spPr bwMode="auto">
        <a:xfrm>
          <a:off x="8548614" y="330517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19</xdr:row>
      <xdr:rowOff>28575</xdr:rowOff>
    </xdr:from>
    <xdr:to>
      <xdr:col>28</xdr:col>
      <xdr:colOff>110783</xdr:colOff>
      <xdr:row>19</xdr:row>
      <xdr:rowOff>142875</xdr:rowOff>
    </xdr:to>
    <xdr:sp macro="" textlink="">
      <xdr:nvSpPr>
        <xdr:cNvPr id="85395" name="Oval 614">
          <a:extLst>
            <a:ext uri="{FF2B5EF4-FFF2-40B4-BE49-F238E27FC236}">
              <a16:creationId xmlns:a16="http://schemas.microsoft.com/office/drawing/2014/main" id="{00000000-0008-0000-0800-0000934D0100}"/>
            </a:ext>
          </a:extLst>
        </xdr:cNvPr>
        <xdr:cNvSpPr>
          <a:spLocks noChangeArrowheads="1"/>
        </xdr:cNvSpPr>
      </xdr:nvSpPr>
      <xdr:spPr bwMode="auto">
        <a:xfrm>
          <a:off x="8096250" y="350520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32</xdr:col>
      <xdr:colOff>7620</xdr:colOff>
      <xdr:row>19</xdr:row>
      <xdr:rowOff>38100</xdr:rowOff>
    </xdr:from>
    <xdr:to>
      <xdr:col>32</xdr:col>
      <xdr:colOff>118403</xdr:colOff>
      <xdr:row>19</xdr:row>
      <xdr:rowOff>152400</xdr:rowOff>
    </xdr:to>
    <xdr:sp macro="" textlink="">
      <xdr:nvSpPr>
        <xdr:cNvPr id="85400" name="Oval 619">
          <a:extLst>
            <a:ext uri="{FF2B5EF4-FFF2-40B4-BE49-F238E27FC236}">
              <a16:creationId xmlns:a16="http://schemas.microsoft.com/office/drawing/2014/main" id="{00000000-0008-0000-0800-0000984D0100}"/>
            </a:ext>
          </a:extLst>
        </xdr:cNvPr>
        <xdr:cNvSpPr>
          <a:spLocks noChangeArrowheads="1"/>
        </xdr:cNvSpPr>
      </xdr:nvSpPr>
      <xdr:spPr bwMode="auto">
        <a:xfrm>
          <a:off x="9056370" y="351472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97741</xdr:colOff>
      <xdr:row>19</xdr:row>
      <xdr:rowOff>38100</xdr:rowOff>
    </xdr:from>
    <xdr:to>
      <xdr:col>29</xdr:col>
      <xdr:colOff>208524</xdr:colOff>
      <xdr:row>19</xdr:row>
      <xdr:rowOff>152400</xdr:rowOff>
    </xdr:to>
    <xdr:sp macro="" textlink="">
      <xdr:nvSpPr>
        <xdr:cNvPr id="85401" name="Oval 620">
          <a:extLst>
            <a:ext uri="{FF2B5EF4-FFF2-40B4-BE49-F238E27FC236}">
              <a16:creationId xmlns:a16="http://schemas.microsoft.com/office/drawing/2014/main" id="{00000000-0008-0000-0800-0000994D0100}"/>
            </a:ext>
          </a:extLst>
        </xdr:cNvPr>
        <xdr:cNvSpPr>
          <a:spLocks noChangeArrowheads="1"/>
        </xdr:cNvSpPr>
      </xdr:nvSpPr>
      <xdr:spPr bwMode="auto">
        <a:xfrm>
          <a:off x="8317816" y="351472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101551</xdr:colOff>
      <xdr:row>19</xdr:row>
      <xdr:rowOff>28575</xdr:rowOff>
    </xdr:from>
    <xdr:to>
      <xdr:col>29</xdr:col>
      <xdr:colOff>88509</xdr:colOff>
      <xdr:row>19</xdr:row>
      <xdr:rowOff>142875</xdr:rowOff>
    </xdr:to>
    <xdr:sp macro="" textlink="">
      <xdr:nvSpPr>
        <xdr:cNvPr id="85402" name="Oval 621">
          <a:extLst>
            <a:ext uri="{FF2B5EF4-FFF2-40B4-BE49-F238E27FC236}">
              <a16:creationId xmlns:a16="http://schemas.microsoft.com/office/drawing/2014/main" id="{00000000-0008-0000-0800-00009A4D0100}"/>
            </a:ext>
          </a:extLst>
        </xdr:cNvPr>
        <xdr:cNvSpPr>
          <a:spLocks noChangeArrowheads="1"/>
        </xdr:cNvSpPr>
      </xdr:nvSpPr>
      <xdr:spPr bwMode="auto">
        <a:xfrm>
          <a:off x="8197801" y="350520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208524</xdr:colOff>
      <xdr:row>19</xdr:row>
      <xdr:rowOff>38100</xdr:rowOff>
    </xdr:from>
    <xdr:to>
      <xdr:col>30</xdr:col>
      <xdr:colOff>43082</xdr:colOff>
      <xdr:row>19</xdr:row>
      <xdr:rowOff>152400</xdr:rowOff>
    </xdr:to>
    <xdr:sp macro="" textlink="">
      <xdr:nvSpPr>
        <xdr:cNvPr id="85409" name="Oval 628">
          <a:extLst>
            <a:ext uri="{FF2B5EF4-FFF2-40B4-BE49-F238E27FC236}">
              <a16:creationId xmlns:a16="http://schemas.microsoft.com/office/drawing/2014/main" id="{00000000-0008-0000-0800-0000A14D0100}"/>
            </a:ext>
          </a:extLst>
        </xdr:cNvPr>
        <xdr:cNvSpPr>
          <a:spLocks noChangeArrowheads="1"/>
        </xdr:cNvSpPr>
      </xdr:nvSpPr>
      <xdr:spPr bwMode="auto">
        <a:xfrm>
          <a:off x="8428599" y="351472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163830</xdr:colOff>
      <xdr:row>19</xdr:row>
      <xdr:rowOff>38100</xdr:rowOff>
    </xdr:from>
    <xdr:to>
      <xdr:col>31</xdr:col>
      <xdr:colOff>274613</xdr:colOff>
      <xdr:row>19</xdr:row>
      <xdr:rowOff>152400</xdr:rowOff>
    </xdr:to>
    <xdr:sp macro="" textlink="">
      <xdr:nvSpPr>
        <xdr:cNvPr id="85410" name="Oval 629">
          <a:extLst>
            <a:ext uri="{FF2B5EF4-FFF2-40B4-BE49-F238E27FC236}">
              <a16:creationId xmlns:a16="http://schemas.microsoft.com/office/drawing/2014/main" id="{00000000-0008-0000-0800-0000A24D0100}"/>
            </a:ext>
          </a:extLst>
        </xdr:cNvPr>
        <xdr:cNvSpPr>
          <a:spLocks noChangeArrowheads="1"/>
        </xdr:cNvSpPr>
      </xdr:nvSpPr>
      <xdr:spPr bwMode="auto">
        <a:xfrm>
          <a:off x="8936355" y="351472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34583</xdr:colOff>
      <xdr:row>19</xdr:row>
      <xdr:rowOff>38100</xdr:rowOff>
    </xdr:from>
    <xdr:to>
      <xdr:col>31</xdr:col>
      <xdr:colOff>145366</xdr:colOff>
      <xdr:row>19</xdr:row>
      <xdr:rowOff>152400</xdr:rowOff>
    </xdr:to>
    <xdr:sp macro="" textlink="">
      <xdr:nvSpPr>
        <xdr:cNvPr id="85411" name="Oval 630">
          <a:extLst>
            <a:ext uri="{FF2B5EF4-FFF2-40B4-BE49-F238E27FC236}">
              <a16:creationId xmlns:a16="http://schemas.microsoft.com/office/drawing/2014/main" id="{00000000-0008-0000-0800-0000A34D0100}"/>
            </a:ext>
          </a:extLst>
        </xdr:cNvPr>
        <xdr:cNvSpPr>
          <a:spLocks noChangeArrowheads="1"/>
        </xdr:cNvSpPr>
      </xdr:nvSpPr>
      <xdr:spPr bwMode="auto">
        <a:xfrm>
          <a:off x="8807108" y="351472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181561</xdr:colOff>
      <xdr:row>19</xdr:row>
      <xdr:rowOff>38100</xdr:rowOff>
    </xdr:from>
    <xdr:to>
      <xdr:col>31</xdr:col>
      <xdr:colOff>16119</xdr:colOff>
      <xdr:row>19</xdr:row>
      <xdr:rowOff>152400</xdr:rowOff>
    </xdr:to>
    <xdr:sp macro="" textlink="">
      <xdr:nvSpPr>
        <xdr:cNvPr id="85412" name="Oval 631">
          <a:extLst>
            <a:ext uri="{FF2B5EF4-FFF2-40B4-BE49-F238E27FC236}">
              <a16:creationId xmlns:a16="http://schemas.microsoft.com/office/drawing/2014/main" id="{00000000-0008-0000-0800-0000A44D0100}"/>
            </a:ext>
          </a:extLst>
        </xdr:cNvPr>
        <xdr:cNvSpPr>
          <a:spLocks noChangeArrowheads="1"/>
        </xdr:cNvSpPr>
      </xdr:nvSpPr>
      <xdr:spPr bwMode="auto">
        <a:xfrm>
          <a:off x="8677861" y="3514725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52314</xdr:colOff>
      <xdr:row>19</xdr:row>
      <xdr:rowOff>28575</xdr:rowOff>
    </xdr:from>
    <xdr:to>
      <xdr:col>30</xdr:col>
      <xdr:colOff>163097</xdr:colOff>
      <xdr:row>19</xdr:row>
      <xdr:rowOff>142875</xdr:rowOff>
    </xdr:to>
    <xdr:sp macro="" textlink="">
      <xdr:nvSpPr>
        <xdr:cNvPr id="85413" name="Oval 632">
          <a:extLst>
            <a:ext uri="{FF2B5EF4-FFF2-40B4-BE49-F238E27FC236}">
              <a16:creationId xmlns:a16="http://schemas.microsoft.com/office/drawing/2014/main" id="{00000000-0008-0000-0800-0000A54D0100}"/>
            </a:ext>
          </a:extLst>
        </xdr:cNvPr>
        <xdr:cNvSpPr>
          <a:spLocks noChangeArrowheads="1"/>
        </xdr:cNvSpPr>
      </xdr:nvSpPr>
      <xdr:spPr bwMode="auto">
        <a:xfrm>
          <a:off x="8548614" y="3505200"/>
          <a:ext cx="110783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37</xdr:col>
      <xdr:colOff>219075</xdr:colOff>
      <xdr:row>19</xdr:row>
      <xdr:rowOff>161925</xdr:rowOff>
    </xdr:from>
    <xdr:ext cx="218586" cy="172355"/>
    <xdr:sp macro="" textlink="">
      <xdr:nvSpPr>
        <xdr:cNvPr id="520" name="Text Box 667">
          <a:extLst>
            <a:ext uri="{FF2B5EF4-FFF2-40B4-BE49-F238E27FC236}">
              <a16:creationId xmlns:a16="http://schemas.microsoft.com/office/drawing/2014/main" id="{00000000-0008-0000-0800-000008020000}"/>
            </a:ext>
          </a:extLst>
        </xdr:cNvPr>
        <xdr:cNvSpPr txBox="1">
          <a:spLocks noChangeArrowheads="1"/>
        </xdr:cNvSpPr>
      </xdr:nvSpPr>
      <xdr:spPr bwMode="auto">
        <a:xfrm>
          <a:off x="10229850" y="3648075"/>
          <a:ext cx="218586" cy="172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oneCellAnchor>
  <xdr:twoCellAnchor>
    <xdr:from>
      <xdr:col>8</xdr:col>
      <xdr:colOff>24175</xdr:colOff>
      <xdr:row>20</xdr:row>
      <xdr:rowOff>9525</xdr:rowOff>
    </xdr:from>
    <xdr:to>
      <xdr:col>18</xdr:col>
      <xdr:colOff>175109</xdr:colOff>
      <xdr:row>20</xdr:row>
      <xdr:rowOff>104775</xdr:rowOff>
    </xdr:to>
    <xdr:sp macro="" textlink="">
      <xdr:nvSpPr>
        <xdr:cNvPr id="85324" name="Rectangle 668" descr="紙ふぶき (小)">
          <a:extLst>
            <a:ext uri="{FF2B5EF4-FFF2-40B4-BE49-F238E27FC236}">
              <a16:creationId xmlns:a16="http://schemas.microsoft.com/office/drawing/2014/main" id="{00000000-0008-0000-0800-00004C4D0100}"/>
            </a:ext>
          </a:extLst>
        </xdr:cNvPr>
        <xdr:cNvSpPr>
          <a:spLocks noChangeArrowheads="1"/>
        </xdr:cNvSpPr>
      </xdr:nvSpPr>
      <xdr:spPr bwMode="auto">
        <a:xfrm>
          <a:off x="1681525" y="3676650"/>
          <a:ext cx="2151184" cy="952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290883</xdr:colOff>
      <xdr:row>20</xdr:row>
      <xdr:rowOff>19050</xdr:rowOff>
    </xdr:from>
    <xdr:to>
      <xdr:col>35</xdr:col>
      <xdr:colOff>222010</xdr:colOff>
      <xdr:row>20</xdr:row>
      <xdr:rowOff>114300</xdr:rowOff>
    </xdr:to>
    <xdr:sp macro="" textlink="">
      <xdr:nvSpPr>
        <xdr:cNvPr id="85325" name="Rectangle 669" descr="紙ふぶき (小)">
          <a:extLst>
            <a:ext uri="{FF2B5EF4-FFF2-40B4-BE49-F238E27FC236}">
              <a16:creationId xmlns:a16="http://schemas.microsoft.com/office/drawing/2014/main" id="{00000000-0008-0000-0800-00004D4D0100}"/>
            </a:ext>
          </a:extLst>
        </xdr:cNvPr>
        <xdr:cNvSpPr>
          <a:spLocks noChangeArrowheads="1"/>
        </xdr:cNvSpPr>
      </xdr:nvSpPr>
      <xdr:spPr bwMode="auto">
        <a:xfrm>
          <a:off x="7606083" y="3686175"/>
          <a:ext cx="2150452" cy="952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22</xdr:col>
      <xdr:colOff>85725</xdr:colOff>
      <xdr:row>20</xdr:row>
      <xdr:rowOff>0</xdr:rowOff>
    </xdr:from>
    <xdr:ext cx="593945" cy="151836"/>
    <xdr:sp macro="" textlink="">
      <xdr:nvSpPr>
        <xdr:cNvPr id="523" name="Text Box 670">
          <a:extLst>
            <a:ext uri="{FF2B5EF4-FFF2-40B4-BE49-F238E27FC236}">
              <a16:creationId xmlns:a16="http://schemas.microsoft.com/office/drawing/2014/main" id="{00000000-0008-0000-0800-00000B020000}"/>
            </a:ext>
          </a:extLst>
        </xdr:cNvPr>
        <xdr:cNvSpPr txBox="1">
          <a:spLocks noChangeArrowheads="1"/>
        </xdr:cNvSpPr>
      </xdr:nvSpPr>
      <xdr:spPr bwMode="auto">
        <a:xfrm>
          <a:off x="5838825" y="3667125"/>
          <a:ext cx="59394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しゃ断層用砂</a:t>
          </a:r>
        </a:p>
      </xdr:txBody>
    </xdr:sp>
    <xdr:clientData/>
  </xdr:oneCellAnchor>
  <xdr:twoCellAnchor>
    <xdr:from>
      <xdr:col>26</xdr:col>
      <xdr:colOff>0</xdr:colOff>
      <xdr:row>39</xdr:row>
      <xdr:rowOff>0</xdr:rowOff>
    </xdr:from>
    <xdr:to>
      <xdr:col>31</xdr:col>
      <xdr:colOff>0</xdr:colOff>
      <xdr:row>39</xdr:row>
      <xdr:rowOff>133350</xdr:rowOff>
    </xdr:to>
    <xdr:sp macro="" textlink="">
      <xdr:nvSpPr>
        <xdr:cNvPr id="85327" name="Rectangle 671">
          <a:extLst>
            <a:ext uri="{FF2B5EF4-FFF2-40B4-BE49-F238E27FC236}">
              <a16:creationId xmlns:a16="http://schemas.microsoft.com/office/drawing/2014/main" id="{00000000-0008-0000-0800-00004F4D0100}"/>
            </a:ext>
          </a:extLst>
        </xdr:cNvPr>
        <xdr:cNvSpPr>
          <a:spLocks noChangeArrowheads="1"/>
        </xdr:cNvSpPr>
      </xdr:nvSpPr>
      <xdr:spPr bwMode="auto">
        <a:xfrm>
          <a:off x="7315200" y="6877050"/>
          <a:ext cx="14573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19050</xdr:colOff>
      <xdr:row>39</xdr:row>
      <xdr:rowOff>19050</xdr:rowOff>
    </xdr:from>
    <xdr:to>
      <xdr:col>26</xdr:col>
      <xdr:colOff>228600</xdr:colOff>
      <xdr:row>39</xdr:row>
      <xdr:rowOff>114300</xdr:rowOff>
    </xdr:to>
    <xdr:sp macro="" textlink="">
      <xdr:nvSpPr>
        <xdr:cNvPr id="85328" name="Rectangle 672" descr="紙ふぶき (小)">
          <a:extLst>
            <a:ext uri="{FF2B5EF4-FFF2-40B4-BE49-F238E27FC236}">
              <a16:creationId xmlns:a16="http://schemas.microsoft.com/office/drawing/2014/main" id="{00000000-0008-0000-0800-0000504D0100}"/>
            </a:ext>
          </a:extLst>
        </xdr:cNvPr>
        <xdr:cNvSpPr>
          <a:spLocks noChangeArrowheads="1"/>
        </xdr:cNvSpPr>
      </xdr:nvSpPr>
      <xdr:spPr bwMode="auto">
        <a:xfrm>
          <a:off x="7334250" y="6896100"/>
          <a:ext cx="209550" cy="952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409575</xdr:colOff>
      <xdr:row>38</xdr:row>
      <xdr:rowOff>123825</xdr:rowOff>
    </xdr:from>
    <xdr:ext cx="598369" cy="151836"/>
    <xdr:sp macro="" textlink="">
      <xdr:nvSpPr>
        <xdr:cNvPr id="526" name="Text Box 674">
          <a:extLst>
            <a:ext uri="{FF2B5EF4-FFF2-40B4-BE49-F238E27FC236}">
              <a16:creationId xmlns:a16="http://schemas.microsoft.com/office/drawing/2014/main" id="{00000000-0008-0000-0800-00000E020000}"/>
            </a:ext>
          </a:extLst>
        </xdr:cNvPr>
        <xdr:cNvSpPr txBox="1">
          <a:spLocks noChangeArrowheads="1"/>
        </xdr:cNvSpPr>
      </xdr:nvSpPr>
      <xdr:spPr bwMode="auto">
        <a:xfrm>
          <a:off x="7675789" y="6995432"/>
          <a:ext cx="598369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しゃ断層用砂</a:t>
          </a:r>
        </a:p>
      </xdr:txBody>
    </xdr:sp>
    <xdr:clientData/>
  </xdr:oneCellAnchor>
  <xdr:twoCellAnchor>
    <xdr:from>
      <xdr:col>30</xdr:col>
      <xdr:colOff>47625</xdr:colOff>
      <xdr:row>39</xdr:row>
      <xdr:rowOff>9525</xdr:rowOff>
    </xdr:from>
    <xdr:to>
      <xdr:col>30</xdr:col>
      <xdr:colOff>257175</xdr:colOff>
      <xdr:row>39</xdr:row>
      <xdr:rowOff>104775</xdr:rowOff>
    </xdr:to>
    <xdr:sp macro="" textlink="">
      <xdr:nvSpPr>
        <xdr:cNvPr id="85330" name="Rectangle 675" descr="紙ふぶき (小)">
          <a:extLst>
            <a:ext uri="{FF2B5EF4-FFF2-40B4-BE49-F238E27FC236}">
              <a16:creationId xmlns:a16="http://schemas.microsoft.com/office/drawing/2014/main" id="{00000000-0008-0000-0800-0000524D0100}"/>
            </a:ext>
          </a:extLst>
        </xdr:cNvPr>
        <xdr:cNvSpPr>
          <a:spLocks noChangeArrowheads="1"/>
        </xdr:cNvSpPr>
      </xdr:nvSpPr>
      <xdr:spPr bwMode="auto">
        <a:xfrm>
          <a:off x="8543925" y="6886575"/>
          <a:ext cx="209550" cy="952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35</xdr:col>
      <xdr:colOff>104775</xdr:colOff>
      <xdr:row>38</xdr:row>
      <xdr:rowOff>85725</xdr:rowOff>
    </xdr:from>
    <xdr:ext cx="218586" cy="172355"/>
    <xdr:sp macro="" textlink="">
      <xdr:nvSpPr>
        <xdr:cNvPr id="528" name="Text Box 676">
          <a:extLst>
            <a:ext uri="{FF2B5EF4-FFF2-40B4-BE49-F238E27FC236}">
              <a16:creationId xmlns:a16="http://schemas.microsoft.com/office/drawing/2014/main" id="{00000000-0008-0000-0800-000010020000}"/>
            </a:ext>
          </a:extLst>
        </xdr:cNvPr>
        <xdr:cNvSpPr txBox="1">
          <a:spLocks noChangeArrowheads="1"/>
        </xdr:cNvSpPr>
      </xdr:nvSpPr>
      <xdr:spPr bwMode="auto">
        <a:xfrm>
          <a:off x="9575346" y="6957332"/>
          <a:ext cx="218586" cy="172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oneCellAnchor>
  <xdr:oneCellAnchor>
    <xdr:from>
      <xdr:col>18</xdr:col>
      <xdr:colOff>190500</xdr:colOff>
      <xdr:row>26</xdr:row>
      <xdr:rowOff>57150</xdr:rowOff>
    </xdr:from>
    <xdr:ext cx="2911310" cy="582724"/>
    <xdr:sp macro="" textlink="">
      <xdr:nvSpPr>
        <xdr:cNvPr id="529" name="Text Box 677">
          <a:extLst>
            <a:ext uri="{FF2B5EF4-FFF2-40B4-BE49-F238E27FC236}">
              <a16:creationId xmlns:a16="http://schemas.microsoft.com/office/drawing/2014/main" id="{00000000-0008-0000-0800-000011020000}"/>
            </a:ext>
          </a:extLst>
        </xdr:cNvPr>
        <xdr:cNvSpPr txBox="1">
          <a:spLocks noChangeArrowheads="1"/>
        </xdr:cNvSpPr>
      </xdr:nvSpPr>
      <xdr:spPr bwMode="auto">
        <a:xfrm>
          <a:off x="3823607" y="4860471"/>
          <a:ext cx="2911310" cy="58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　トレンチの有効水深ｈ2は、トレンチをある断面で切ったと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きの空隙の面積をトレンチ幅で除した値で、トレンチが貯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留できる水深を表したものである。従って、図面上ではあ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えて表示しない。</a:t>
          </a:r>
        </a:p>
      </xdr:txBody>
    </xdr:sp>
    <xdr:clientData/>
  </xdr:oneCellAnchor>
  <xdr:twoCellAnchor editAs="oneCell">
    <xdr:from>
      <xdr:col>12</xdr:col>
      <xdr:colOff>142875</xdr:colOff>
      <xdr:row>5</xdr:row>
      <xdr:rowOff>76200</xdr:rowOff>
    </xdr:from>
    <xdr:to>
      <xdr:col>12</xdr:col>
      <xdr:colOff>219075</xdr:colOff>
      <xdr:row>6</xdr:row>
      <xdr:rowOff>85725</xdr:rowOff>
    </xdr:to>
    <xdr:sp macro="" textlink="">
      <xdr:nvSpPr>
        <xdr:cNvPr id="85333" name="Text Box 678">
          <a:extLst>
            <a:ext uri="{FF2B5EF4-FFF2-40B4-BE49-F238E27FC236}">
              <a16:creationId xmlns:a16="http://schemas.microsoft.com/office/drawing/2014/main" id="{00000000-0008-0000-0800-0000554D0100}"/>
            </a:ext>
          </a:extLst>
        </xdr:cNvPr>
        <xdr:cNvSpPr txBox="1">
          <a:spLocks noChangeArrowheads="1"/>
        </xdr:cNvSpPr>
      </xdr:nvSpPr>
      <xdr:spPr bwMode="auto">
        <a:xfrm>
          <a:off x="2524125" y="771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32</xdr:row>
      <xdr:rowOff>38100</xdr:rowOff>
    </xdr:from>
    <xdr:to>
      <xdr:col>15</xdr:col>
      <xdr:colOff>0</xdr:colOff>
      <xdr:row>32</xdr:row>
      <xdr:rowOff>38100</xdr:rowOff>
    </xdr:to>
    <xdr:sp macro="" textlink="">
      <xdr:nvSpPr>
        <xdr:cNvPr id="85334" name="Line 679">
          <a:extLst>
            <a:ext uri="{FF2B5EF4-FFF2-40B4-BE49-F238E27FC236}">
              <a16:creationId xmlns:a16="http://schemas.microsoft.com/office/drawing/2014/main" id="{00000000-0008-0000-0800-0000564D0100}"/>
            </a:ext>
          </a:extLst>
        </xdr:cNvPr>
        <xdr:cNvSpPr>
          <a:spLocks noChangeShapeType="1"/>
        </xdr:cNvSpPr>
      </xdr:nvSpPr>
      <xdr:spPr bwMode="auto">
        <a:xfrm>
          <a:off x="2381250" y="58007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152400</xdr:colOff>
      <xdr:row>31</xdr:row>
      <xdr:rowOff>0</xdr:rowOff>
    </xdr:from>
    <xdr:ext cx="431144" cy="201850"/>
    <xdr:sp macro="" textlink="">
      <xdr:nvSpPr>
        <xdr:cNvPr id="532" name="Text Box 680">
          <a:extLst>
            <a:ext uri="{FF2B5EF4-FFF2-40B4-BE49-F238E27FC236}">
              <a16:creationId xmlns:a16="http://schemas.microsoft.com/office/drawing/2014/main" id="{00000000-0008-0000-0800-000014020000}"/>
            </a:ext>
          </a:extLst>
        </xdr:cNvPr>
        <xdr:cNvSpPr txBox="1">
          <a:spLocks noChangeArrowheads="1"/>
        </xdr:cNvSpPr>
      </xdr:nvSpPr>
      <xdr:spPr bwMode="auto">
        <a:xfrm>
          <a:off x="2520043" y="5687786"/>
          <a:ext cx="431144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（幅B）</a:t>
          </a:r>
        </a:p>
      </xdr:txBody>
    </xdr:sp>
    <xdr:clientData/>
  </xdr:oneCellAnchor>
  <xdr:twoCellAnchor>
    <xdr:from>
      <xdr:col>5</xdr:col>
      <xdr:colOff>209550</xdr:colOff>
      <xdr:row>6</xdr:row>
      <xdr:rowOff>152399</xdr:rowOff>
    </xdr:from>
    <xdr:to>
      <xdr:col>11</xdr:col>
      <xdr:colOff>114300</xdr:colOff>
      <xdr:row>7</xdr:row>
      <xdr:rowOff>133349</xdr:rowOff>
    </xdr:to>
    <xdr:sp macro="" textlink="">
      <xdr:nvSpPr>
        <xdr:cNvPr id="85336" name="Rectangle 681">
          <a:extLst>
            <a:ext uri="{FF2B5EF4-FFF2-40B4-BE49-F238E27FC236}">
              <a16:creationId xmlns:a16="http://schemas.microsoft.com/office/drawing/2014/main" id="{00000000-0008-0000-0800-0000584D0100}"/>
            </a:ext>
          </a:extLst>
        </xdr:cNvPr>
        <xdr:cNvSpPr>
          <a:spLocks noChangeArrowheads="1"/>
        </xdr:cNvSpPr>
      </xdr:nvSpPr>
      <xdr:spPr bwMode="auto">
        <a:xfrm>
          <a:off x="1190625" y="1047749"/>
          <a:ext cx="11811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7</xdr:row>
      <xdr:rowOff>123825</xdr:rowOff>
    </xdr:from>
    <xdr:to>
      <xdr:col>13</xdr:col>
      <xdr:colOff>57150</xdr:colOff>
      <xdr:row>7</xdr:row>
      <xdr:rowOff>123825</xdr:rowOff>
    </xdr:to>
    <xdr:sp macro="" textlink="">
      <xdr:nvSpPr>
        <xdr:cNvPr id="85337" name="Line 683">
          <a:extLst>
            <a:ext uri="{FF2B5EF4-FFF2-40B4-BE49-F238E27FC236}">
              <a16:creationId xmlns:a16="http://schemas.microsoft.com/office/drawing/2014/main" id="{00000000-0008-0000-0800-0000594D0100}"/>
            </a:ext>
          </a:extLst>
        </xdr:cNvPr>
        <xdr:cNvSpPr>
          <a:spLocks noChangeShapeType="1"/>
        </xdr:cNvSpPr>
      </xdr:nvSpPr>
      <xdr:spPr bwMode="auto">
        <a:xfrm>
          <a:off x="2428875" y="12192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266700</xdr:colOff>
      <xdr:row>7</xdr:row>
      <xdr:rowOff>123825</xdr:rowOff>
    </xdr:from>
    <xdr:to>
      <xdr:col>12</xdr:col>
      <xdr:colOff>266700</xdr:colOff>
      <xdr:row>16</xdr:row>
      <xdr:rowOff>190500</xdr:rowOff>
    </xdr:to>
    <xdr:sp macro="" textlink="">
      <xdr:nvSpPr>
        <xdr:cNvPr id="85338" name="Line 684">
          <a:extLst>
            <a:ext uri="{FF2B5EF4-FFF2-40B4-BE49-F238E27FC236}">
              <a16:creationId xmlns:a16="http://schemas.microsoft.com/office/drawing/2014/main" id="{00000000-0008-0000-0800-00005A4D0100}"/>
            </a:ext>
          </a:extLst>
        </xdr:cNvPr>
        <xdr:cNvSpPr>
          <a:spLocks noChangeShapeType="1"/>
        </xdr:cNvSpPr>
      </xdr:nvSpPr>
      <xdr:spPr bwMode="auto">
        <a:xfrm>
          <a:off x="2647950" y="1219200"/>
          <a:ext cx="0" cy="1866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12</xdr:col>
      <xdr:colOff>28575</xdr:colOff>
      <xdr:row>10</xdr:row>
      <xdr:rowOff>47625</xdr:rowOff>
    </xdr:from>
    <xdr:to>
      <xdr:col>12</xdr:col>
      <xdr:colOff>238125</xdr:colOff>
      <xdr:row>16</xdr:row>
      <xdr:rowOff>19050</xdr:rowOff>
    </xdr:to>
    <xdr:sp macro="" textlink="">
      <xdr:nvSpPr>
        <xdr:cNvPr id="536" name="Text Box 685">
          <a:extLst>
            <a:ext uri="{FF2B5EF4-FFF2-40B4-BE49-F238E27FC236}">
              <a16:creationId xmlns:a16="http://schemas.microsoft.com/office/drawing/2014/main" id="{00000000-0008-0000-0800-000018020000}"/>
            </a:ext>
          </a:extLst>
        </xdr:cNvPr>
        <xdr:cNvSpPr txBox="1">
          <a:spLocks noChangeArrowheads="1"/>
        </xdr:cNvSpPr>
      </xdr:nvSpPr>
      <xdr:spPr bwMode="auto">
        <a:xfrm>
          <a:off x="2409825" y="1743075"/>
          <a:ext cx="209550" cy="1171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ますの有効深さ　ｈ1</a:t>
          </a:r>
        </a:p>
      </xdr:txBody>
    </xdr:sp>
    <xdr:clientData/>
  </xdr:twoCellAnchor>
  <xdr:oneCellAnchor>
    <xdr:from>
      <xdr:col>5</xdr:col>
      <xdr:colOff>257175</xdr:colOff>
      <xdr:row>6</xdr:row>
      <xdr:rowOff>152400</xdr:rowOff>
    </xdr:from>
    <xdr:ext cx="364715" cy="168508"/>
    <xdr:sp macro="" textlink="">
      <xdr:nvSpPr>
        <xdr:cNvPr id="537" name="Text Box 686">
          <a:extLst>
            <a:ext uri="{FF2B5EF4-FFF2-40B4-BE49-F238E27FC236}">
              <a16:creationId xmlns:a16="http://schemas.microsoft.com/office/drawing/2014/main" id="{00000000-0008-0000-0800-000019020000}"/>
            </a:ext>
          </a:extLst>
        </xdr:cNvPr>
        <xdr:cNvSpPr txBox="1">
          <a:spLocks noChangeArrowheads="1"/>
        </xdr:cNvSpPr>
      </xdr:nvSpPr>
      <xdr:spPr bwMode="auto">
        <a:xfrm>
          <a:off x="1238250" y="1047750"/>
          <a:ext cx="36471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流入管</a:t>
          </a:r>
        </a:p>
      </xdr:txBody>
    </xdr:sp>
    <xdr:clientData/>
  </xdr:oneCellAnchor>
  <xdr:oneCellAnchor>
    <xdr:from>
      <xdr:col>19</xdr:col>
      <xdr:colOff>219075</xdr:colOff>
      <xdr:row>5</xdr:row>
      <xdr:rowOff>0</xdr:rowOff>
    </xdr:from>
    <xdr:ext cx="201850" cy="512193"/>
    <xdr:sp macro="" textlink="">
      <xdr:nvSpPr>
        <xdr:cNvPr id="539" name="Text Box 688">
          <a:extLst>
            <a:ext uri="{FF2B5EF4-FFF2-40B4-BE49-F238E27FC236}">
              <a16:creationId xmlns:a16="http://schemas.microsoft.com/office/drawing/2014/main" id="{00000000-0008-0000-0800-00001B020000}"/>
            </a:ext>
          </a:extLst>
        </xdr:cNvPr>
        <xdr:cNvSpPr txBox="1">
          <a:spLocks noChangeArrowheads="1"/>
        </xdr:cNvSpPr>
      </xdr:nvSpPr>
      <xdr:spPr bwMode="auto">
        <a:xfrm>
          <a:off x="4505325" y="721179"/>
          <a:ext cx="201850" cy="51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200以上</a:t>
          </a:r>
        </a:p>
      </xdr:txBody>
    </xdr:sp>
    <xdr:clientData/>
  </xdr:oneCellAnchor>
  <xdr:twoCellAnchor>
    <xdr:from>
      <xdr:col>22</xdr:col>
      <xdr:colOff>114300</xdr:colOff>
      <xdr:row>13</xdr:row>
      <xdr:rowOff>9525</xdr:rowOff>
    </xdr:from>
    <xdr:to>
      <xdr:col>28</xdr:col>
      <xdr:colOff>19050</xdr:colOff>
      <xdr:row>13</xdr:row>
      <xdr:rowOff>9525</xdr:rowOff>
    </xdr:to>
    <xdr:sp macro="" textlink="">
      <xdr:nvSpPr>
        <xdr:cNvPr id="85343" name="Line 689">
          <a:extLst>
            <a:ext uri="{FF2B5EF4-FFF2-40B4-BE49-F238E27FC236}">
              <a16:creationId xmlns:a16="http://schemas.microsoft.com/office/drawing/2014/main" id="{00000000-0008-0000-0800-00005F4D0100}"/>
            </a:ext>
          </a:extLst>
        </xdr:cNvPr>
        <xdr:cNvSpPr>
          <a:spLocks noChangeShapeType="1"/>
        </xdr:cNvSpPr>
      </xdr:nvSpPr>
      <xdr:spPr bwMode="auto">
        <a:xfrm>
          <a:off x="5867400" y="2305050"/>
          <a:ext cx="224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647700</xdr:colOff>
      <xdr:row>13</xdr:row>
      <xdr:rowOff>0</xdr:rowOff>
    </xdr:to>
    <xdr:sp macro="" textlink="">
      <xdr:nvSpPr>
        <xdr:cNvPr id="85344" name="Line 690">
          <a:extLst>
            <a:ext uri="{FF2B5EF4-FFF2-40B4-BE49-F238E27FC236}">
              <a16:creationId xmlns:a16="http://schemas.microsoft.com/office/drawing/2014/main" id="{00000000-0008-0000-0800-0000604D0100}"/>
            </a:ext>
          </a:extLst>
        </xdr:cNvPr>
        <xdr:cNvSpPr>
          <a:spLocks noChangeShapeType="1"/>
        </xdr:cNvSpPr>
      </xdr:nvSpPr>
      <xdr:spPr bwMode="auto">
        <a:xfrm>
          <a:off x="3343275" y="2295525"/>
          <a:ext cx="2276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66675</xdr:rowOff>
    </xdr:from>
    <xdr:to>
      <xdr:col>26</xdr:col>
      <xdr:colOff>0</xdr:colOff>
      <xdr:row>39</xdr:row>
      <xdr:rowOff>9525</xdr:rowOff>
    </xdr:to>
    <xdr:sp macro="" textlink="">
      <xdr:nvSpPr>
        <xdr:cNvPr id="85345" name="Line 308">
          <a:extLst>
            <a:ext uri="{FF2B5EF4-FFF2-40B4-BE49-F238E27FC236}">
              <a16:creationId xmlns:a16="http://schemas.microsoft.com/office/drawing/2014/main" id="{00000000-0008-0000-0800-0000614D0100}"/>
            </a:ext>
          </a:extLst>
        </xdr:cNvPr>
        <xdr:cNvSpPr>
          <a:spLocks noChangeShapeType="1"/>
        </xdr:cNvSpPr>
      </xdr:nvSpPr>
      <xdr:spPr bwMode="auto">
        <a:xfrm>
          <a:off x="7315200" y="5314950"/>
          <a:ext cx="0" cy="15716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39</xdr:row>
      <xdr:rowOff>9525</xdr:rowOff>
    </xdr:from>
    <xdr:to>
      <xdr:col>31</xdr:col>
      <xdr:colOff>9525</xdr:colOff>
      <xdr:row>39</xdr:row>
      <xdr:rowOff>9525</xdr:rowOff>
    </xdr:to>
    <xdr:sp macro="" textlink="">
      <xdr:nvSpPr>
        <xdr:cNvPr id="85346" name="Line 692">
          <a:extLst>
            <a:ext uri="{FF2B5EF4-FFF2-40B4-BE49-F238E27FC236}">
              <a16:creationId xmlns:a16="http://schemas.microsoft.com/office/drawing/2014/main" id="{00000000-0008-0000-0800-0000624D0100}"/>
            </a:ext>
          </a:extLst>
        </xdr:cNvPr>
        <xdr:cNvSpPr>
          <a:spLocks noChangeShapeType="1"/>
        </xdr:cNvSpPr>
      </xdr:nvSpPr>
      <xdr:spPr bwMode="auto">
        <a:xfrm flipV="1">
          <a:off x="7324725" y="6886575"/>
          <a:ext cx="14573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647700</xdr:colOff>
      <xdr:row>27</xdr:row>
      <xdr:rowOff>133350</xdr:rowOff>
    </xdr:from>
    <xdr:to>
      <xdr:col>30</xdr:col>
      <xdr:colOff>266700</xdr:colOff>
      <xdr:row>27</xdr:row>
      <xdr:rowOff>133350</xdr:rowOff>
    </xdr:to>
    <xdr:sp macro="" textlink="">
      <xdr:nvSpPr>
        <xdr:cNvPr id="85347" name="Line 693">
          <a:extLst>
            <a:ext uri="{FF2B5EF4-FFF2-40B4-BE49-F238E27FC236}">
              <a16:creationId xmlns:a16="http://schemas.microsoft.com/office/drawing/2014/main" id="{00000000-0008-0000-0800-0000634D0100}"/>
            </a:ext>
          </a:extLst>
        </xdr:cNvPr>
        <xdr:cNvSpPr>
          <a:spLocks noChangeShapeType="1"/>
        </xdr:cNvSpPr>
      </xdr:nvSpPr>
      <xdr:spPr bwMode="auto">
        <a:xfrm flipV="1">
          <a:off x="7305675" y="5038725"/>
          <a:ext cx="14573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27</xdr:row>
      <xdr:rowOff>133350</xdr:rowOff>
    </xdr:from>
    <xdr:to>
      <xdr:col>26</xdr:col>
      <xdr:colOff>0</xdr:colOff>
      <xdr:row>29</xdr:row>
      <xdr:rowOff>9525</xdr:rowOff>
    </xdr:to>
    <xdr:sp macro="" textlink="">
      <xdr:nvSpPr>
        <xdr:cNvPr id="85348" name="Line 694">
          <a:extLst>
            <a:ext uri="{FF2B5EF4-FFF2-40B4-BE49-F238E27FC236}">
              <a16:creationId xmlns:a16="http://schemas.microsoft.com/office/drawing/2014/main" id="{00000000-0008-0000-0800-0000644D0100}"/>
            </a:ext>
          </a:extLst>
        </xdr:cNvPr>
        <xdr:cNvSpPr>
          <a:spLocks noChangeShapeType="1"/>
        </xdr:cNvSpPr>
      </xdr:nvSpPr>
      <xdr:spPr bwMode="auto">
        <a:xfrm>
          <a:off x="7315200" y="5038725"/>
          <a:ext cx="0" cy="2190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27</xdr:row>
      <xdr:rowOff>133350</xdr:rowOff>
    </xdr:from>
    <xdr:to>
      <xdr:col>31</xdr:col>
      <xdr:colOff>0</xdr:colOff>
      <xdr:row>28</xdr:row>
      <xdr:rowOff>152400</xdr:rowOff>
    </xdr:to>
    <xdr:sp macro="" textlink="">
      <xdr:nvSpPr>
        <xdr:cNvPr id="85349" name="Line 695">
          <a:extLst>
            <a:ext uri="{FF2B5EF4-FFF2-40B4-BE49-F238E27FC236}">
              <a16:creationId xmlns:a16="http://schemas.microsoft.com/office/drawing/2014/main" id="{00000000-0008-0000-0800-0000654D0100}"/>
            </a:ext>
          </a:extLst>
        </xdr:cNvPr>
        <xdr:cNvSpPr>
          <a:spLocks noChangeShapeType="1"/>
        </xdr:cNvSpPr>
      </xdr:nvSpPr>
      <xdr:spPr bwMode="auto">
        <a:xfrm>
          <a:off x="8772525" y="5038725"/>
          <a:ext cx="0" cy="1905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571500</xdr:colOff>
      <xdr:row>3</xdr:row>
      <xdr:rowOff>57150</xdr:rowOff>
    </xdr:from>
    <xdr:ext cx="2459071" cy="339067"/>
    <xdr:sp macro="" textlink="">
      <xdr:nvSpPr>
        <xdr:cNvPr id="547" name="Text Box 696">
          <a:extLst>
            <a:ext uri="{FF2B5EF4-FFF2-40B4-BE49-F238E27FC236}">
              <a16:creationId xmlns:a16="http://schemas.microsoft.com/office/drawing/2014/main" id="{00000000-0008-0000-0800-000023020000}"/>
            </a:ext>
          </a:extLst>
        </xdr:cNvPr>
        <xdr:cNvSpPr txBox="1">
          <a:spLocks noChangeArrowheads="1"/>
        </xdr:cNvSpPr>
      </xdr:nvSpPr>
      <xdr:spPr bwMode="auto">
        <a:xfrm>
          <a:off x="4857750" y="560614"/>
          <a:ext cx="2459071" cy="3390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※トレンチ砕石層の上部に舗装を施す場合は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路盤下から200㎜以上とする。</a:t>
          </a:r>
        </a:p>
      </xdr:txBody>
    </xdr:sp>
    <xdr:clientData/>
  </xdr:oneCellAnchor>
  <xdr:twoCellAnchor>
    <xdr:from>
      <xdr:col>4</xdr:col>
      <xdr:colOff>209550</xdr:colOff>
      <xdr:row>7</xdr:row>
      <xdr:rowOff>152400</xdr:rowOff>
    </xdr:from>
    <xdr:to>
      <xdr:col>7</xdr:col>
      <xdr:colOff>161925</xdr:colOff>
      <xdr:row>10</xdr:row>
      <xdr:rowOff>19050</xdr:rowOff>
    </xdr:to>
    <xdr:sp macro="" textlink="">
      <xdr:nvSpPr>
        <xdr:cNvPr id="85351" name="Line 697">
          <a:extLst>
            <a:ext uri="{FF2B5EF4-FFF2-40B4-BE49-F238E27FC236}">
              <a16:creationId xmlns:a16="http://schemas.microsoft.com/office/drawing/2014/main" id="{00000000-0008-0000-0800-0000674D0100}"/>
            </a:ext>
          </a:extLst>
        </xdr:cNvPr>
        <xdr:cNvSpPr>
          <a:spLocks noChangeShapeType="1"/>
        </xdr:cNvSpPr>
      </xdr:nvSpPr>
      <xdr:spPr bwMode="auto">
        <a:xfrm flipV="1">
          <a:off x="914400" y="1247775"/>
          <a:ext cx="62865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57150</xdr:colOff>
      <xdr:row>9</xdr:row>
      <xdr:rowOff>190500</xdr:rowOff>
    </xdr:from>
    <xdr:ext cx="1114425" cy="676275"/>
    <xdr:sp macro="" textlink="">
      <xdr:nvSpPr>
        <xdr:cNvPr id="549" name="Text Box 698">
          <a:extLst>
            <a:ext uri="{FF2B5EF4-FFF2-40B4-BE49-F238E27FC236}">
              <a16:creationId xmlns:a16="http://schemas.microsoft.com/office/drawing/2014/main" id="{00000000-0008-0000-0800-000025020000}"/>
            </a:ext>
          </a:extLst>
        </xdr:cNvPr>
        <xdr:cNvSpPr txBox="1">
          <a:spLocks noChangeArrowheads="1"/>
        </xdr:cNvSpPr>
      </xdr:nvSpPr>
      <xdr:spPr bwMode="auto">
        <a:xfrm>
          <a:off x="361950" y="1685925"/>
          <a:ext cx="1114425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※流入管の位置は、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浸透トレンチの単粒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度層より上の高さと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する。</a:t>
          </a:r>
        </a:p>
      </xdr:txBody>
    </xdr:sp>
    <xdr:clientData/>
  </xdr:oneCellAnchor>
  <xdr:twoCellAnchor>
    <xdr:from>
      <xdr:col>22</xdr:col>
      <xdr:colOff>732</xdr:colOff>
      <xdr:row>14</xdr:row>
      <xdr:rowOff>175845</xdr:rowOff>
    </xdr:from>
    <xdr:to>
      <xdr:col>29</xdr:col>
      <xdr:colOff>269630</xdr:colOff>
      <xdr:row>20</xdr:row>
      <xdr:rowOff>89386</xdr:rowOff>
    </xdr:to>
    <xdr:sp macro="" textlink="">
      <xdr:nvSpPr>
        <xdr:cNvPr id="550" name="テキスト ボックス 549">
          <a:extLst>
            <a:ext uri="{FF2B5EF4-FFF2-40B4-BE49-F238E27FC236}">
              <a16:creationId xmlns:a16="http://schemas.microsoft.com/office/drawing/2014/main" id="{00000000-0008-0000-0800-000026020000}"/>
            </a:ext>
          </a:extLst>
        </xdr:cNvPr>
        <xdr:cNvSpPr txBox="1"/>
      </xdr:nvSpPr>
      <xdr:spPr>
        <a:xfrm>
          <a:off x="5781674" y="2645018"/>
          <a:ext cx="2745398" cy="107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単粒度砕石４号　あるいは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再生単粒度砕石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 （浸透ﾄﾚﾝﾁ用）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300"/>
            </a:lnSpc>
          </a:pPr>
          <a:r>
            <a:rPr kumimoji="1" lang="en-US" altLang="ja-JP" sz="105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ただし、再生材の使用は</a:t>
          </a:r>
          <a:endParaRPr kumimoji="1" lang="en-US" altLang="ja-JP" sz="105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宅内のみ</a:t>
          </a:r>
          <a:endParaRPr kumimoji="1" lang="en-US" altLang="ja-JP" sz="105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34</xdr:col>
      <xdr:colOff>177179</xdr:colOff>
      <xdr:row>18</xdr:row>
      <xdr:rowOff>44549</xdr:rowOff>
    </xdr:from>
    <xdr:to>
      <xdr:col>35</xdr:col>
      <xdr:colOff>71489</xdr:colOff>
      <xdr:row>18</xdr:row>
      <xdr:rowOff>140438</xdr:rowOff>
    </xdr:to>
    <xdr:sp macro="" textlink="">
      <xdr:nvSpPr>
        <xdr:cNvPr id="555" name="Oval 134">
          <a:extLst>
            <a:ext uri="{FF2B5EF4-FFF2-40B4-BE49-F238E27FC236}">
              <a16:creationId xmlns:a16="http://schemas.microsoft.com/office/drawing/2014/main" id="{00000000-0008-0000-0800-00002B020000}"/>
            </a:ext>
          </a:extLst>
        </xdr:cNvPr>
        <xdr:cNvSpPr>
          <a:spLocks noChangeArrowheads="1"/>
        </xdr:cNvSpPr>
      </xdr:nvSpPr>
      <xdr:spPr bwMode="auto">
        <a:xfrm>
          <a:off x="9473579" y="3349724"/>
          <a:ext cx="132435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177179</xdr:colOff>
      <xdr:row>18</xdr:row>
      <xdr:rowOff>140438</xdr:rowOff>
    </xdr:from>
    <xdr:to>
      <xdr:col>35</xdr:col>
      <xdr:colOff>71489</xdr:colOff>
      <xdr:row>19</xdr:row>
      <xdr:rowOff>96384</xdr:rowOff>
    </xdr:to>
    <xdr:sp macro="" textlink="">
      <xdr:nvSpPr>
        <xdr:cNvPr id="556" name="Oval 135">
          <a:extLst>
            <a:ext uri="{FF2B5EF4-FFF2-40B4-BE49-F238E27FC236}">
              <a16:creationId xmlns:a16="http://schemas.microsoft.com/office/drawing/2014/main" id="{00000000-0008-0000-0800-00002C020000}"/>
            </a:ext>
          </a:extLst>
        </xdr:cNvPr>
        <xdr:cNvSpPr>
          <a:spLocks noChangeArrowheads="1"/>
        </xdr:cNvSpPr>
      </xdr:nvSpPr>
      <xdr:spPr bwMode="auto">
        <a:xfrm>
          <a:off x="9473579" y="3445613"/>
          <a:ext cx="132435" cy="1273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177179</xdr:colOff>
      <xdr:row>19</xdr:row>
      <xdr:rowOff>77333</xdr:rowOff>
    </xdr:from>
    <xdr:to>
      <xdr:col>35</xdr:col>
      <xdr:colOff>71489</xdr:colOff>
      <xdr:row>19</xdr:row>
      <xdr:rowOff>163697</xdr:rowOff>
    </xdr:to>
    <xdr:sp macro="" textlink="">
      <xdr:nvSpPr>
        <xdr:cNvPr id="559" name="Oval 138">
          <a:extLst>
            <a:ext uri="{FF2B5EF4-FFF2-40B4-BE49-F238E27FC236}">
              <a16:creationId xmlns:a16="http://schemas.microsoft.com/office/drawing/2014/main" id="{00000000-0008-0000-0800-00002F020000}"/>
            </a:ext>
          </a:extLst>
        </xdr:cNvPr>
        <xdr:cNvSpPr>
          <a:spLocks noChangeArrowheads="1"/>
        </xdr:cNvSpPr>
      </xdr:nvSpPr>
      <xdr:spPr bwMode="auto">
        <a:xfrm>
          <a:off x="9473579" y="3563483"/>
          <a:ext cx="132435" cy="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33934</xdr:colOff>
      <xdr:row>17</xdr:row>
      <xdr:rowOff>118485</xdr:rowOff>
    </xdr:from>
    <xdr:to>
      <xdr:col>34</xdr:col>
      <xdr:colOff>167720</xdr:colOff>
      <xdr:row>18</xdr:row>
      <xdr:rowOff>34960</xdr:rowOff>
    </xdr:to>
    <xdr:sp macro="" textlink="">
      <xdr:nvSpPr>
        <xdr:cNvPr id="561" name="Oval 140">
          <a:extLst>
            <a:ext uri="{FF2B5EF4-FFF2-40B4-BE49-F238E27FC236}">
              <a16:creationId xmlns:a16="http://schemas.microsoft.com/office/drawing/2014/main" id="{00000000-0008-0000-0800-000031020000}"/>
            </a:ext>
          </a:extLst>
        </xdr:cNvPr>
        <xdr:cNvSpPr>
          <a:spLocks noChangeArrowheads="1"/>
        </xdr:cNvSpPr>
      </xdr:nvSpPr>
      <xdr:spPr bwMode="auto">
        <a:xfrm>
          <a:off x="9330334" y="3214110"/>
          <a:ext cx="133786" cy="126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177179</xdr:colOff>
      <xdr:row>17</xdr:row>
      <xdr:rowOff>118485</xdr:rowOff>
    </xdr:from>
    <xdr:to>
      <xdr:col>35</xdr:col>
      <xdr:colOff>71489</xdr:colOff>
      <xdr:row>18</xdr:row>
      <xdr:rowOff>34960</xdr:rowOff>
    </xdr:to>
    <xdr:sp macro="" textlink="">
      <xdr:nvSpPr>
        <xdr:cNvPr id="562" name="Oval 141">
          <a:extLst>
            <a:ext uri="{FF2B5EF4-FFF2-40B4-BE49-F238E27FC236}">
              <a16:creationId xmlns:a16="http://schemas.microsoft.com/office/drawing/2014/main" id="{00000000-0008-0000-0800-000032020000}"/>
            </a:ext>
          </a:extLst>
        </xdr:cNvPr>
        <xdr:cNvSpPr>
          <a:spLocks noChangeArrowheads="1"/>
        </xdr:cNvSpPr>
      </xdr:nvSpPr>
      <xdr:spPr bwMode="auto">
        <a:xfrm>
          <a:off x="9473579" y="3214110"/>
          <a:ext cx="132435" cy="126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14513</xdr:colOff>
      <xdr:row>17</xdr:row>
      <xdr:rowOff>118485</xdr:rowOff>
    </xdr:from>
    <xdr:to>
      <xdr:col>34</xdr:col>
      <xdr:colOff>24474</xdr:colOff>
      <xdr:row>18</xdr:row>
      <xdr:rowOff>34960</xdr:rowOff>
    </xdr:to>
    <xdr:sp macro="" textlink="">
      <xdr:nvSpPr>
        <xdr:cNvPr id="563" name="Oval 142">
          <a:extLst>
            <a:ext uri="{FF2B5EF4-FFF2-40B4-BE49-F238E27FC236}">
              <a16:creationId xmlns:a16="http://schemas.microsoft.com/office/drawing/2014/main" id="{00000000-0008-0000-0800-000033020000}"/>
            </a:ext>
          </a:extLst>
        </xdr:cNvPr>
        <xdr:cNvSpPr>
          <a:spLocks noChangeArrowheads="1"/>
        </xdr:cNvSpPr>
      </xdr:nvSpPr>
      <xdr:spPr bwMode="auto">
        <a:xfrm>
          <a:off x="9187088" y="3214110"/>
          <a:ext cx="133786" cy="126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43393</xdr:colOff>
      <xdr:row>18</xdr:row>
      <xdr:rowOff>34961</xdr:rowOff>
    </xdr:from>
    <xdr:to>
      <xdr:col>34</xdr:col>
      <xdr:colOff>177179</xdr:colOff>
      <xdr:row>18</xdr:row>
      <xdr:rowOff>130850</xdr:rowOff>
    </xdr:to>
    <xdr:sp macro="" textlink="">
      <xdr:nvSpPr>
        <xdr:cNvPr id="564" name="Oval 143">
          <a:extLst>
            <a:ext uri="{FF2B5EF4-FFF2-40B4-BE49-F238E27FC236}">
              <a16:creationId xmlns:a16="http://schemas.microsoft.com/office/drawing/2014/main" id="{00000000-0008-0000-0800-000034020000}"/>
            </a:ext>
          </a:extLst>
        </xdr:cNvPr>
        <xdr:cNvSpPr>
          <a:spLocks noChangeArrowheads="1"/>
        </xdr:cNvSpPr>
      </xdr:nvSpPr>
      <xdr:spPr bwMode="auto">
        <a:xfrm>
          <a:off x="9339793" y="3340136"/>
          <a:ext cx="133786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23973</xdr:colOff>
      <xdr:row>18</xdr:row>
      <xdr:rowOff>34961</xdr:rowOff>
    </xdr:from>
    <xdr:to>
      <xdr:col>34</xdr:col>
      <xdr:colOff>33934</xdr:colOff>
      <xdr:row>18</xdr:row>
      <xdr:rowOff>130850</xdr:rowOff>
    </xdr:to>
    <xdr:sp macro="" textlink="">
      <xdr:nvSpPr>
        <xdr:cNvPr id="565" name="Oval 144">
          <a:extLst>
            <a:ext uri="{FF2B5EF4-FFF2-40B4-BE49-F238E27FC236}">
              <a16:creationId xmlns:a16="http://schemas.microsoft.com/office/drawing/2014/main" id="{00000000-0008-0000-0800-000035020000}"/>
            </a:ext>
          </a:extLst>
        </xdr:cNvPr>
        <xdr:cNvSpPr>
          <a:spLocks noChangeArrowheads="1"/>
        </xdr:cNvSpPr>
      </xdr:nvSpPr>
      <xdr:spPr bwMode="auto">
        <a:xfrm>
          <a:off x="9196548" y="3340136"/>
          <a:ext cx="133786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33934</xdr:colOff>
      <xdr:row>18</xdr:row>
      <xdr:rowOff>140438</xdr:rowOff>
    </xdr:from>
    <xdr:to>
      <xdr:col>34</xdr:col>
      <xdr:colOff>167720</xdr:colOff>
      <xdr:row>19</xdr:row>
      <xdr:rowOff>96384</xdr:rowOff>
    </xdr:to>
    <xdr:sp macro="" textlink="">
      <xdr:nvSpPr>
        <xdr:cNvPr id="566" name="Oval 145">
          <a:extLst>
            <a:ext uri="{FF2B5EF4-FFF2-40B4-BE49-F238E27FC236}">
              <a16:creationId xmlns:a16="http://schemas.microsoft.com/office/drawing/2014/main" id="{00000000-0008-0000-0800-000036020000}"/>
            </a:ext>
          </a:extLst>
        </xdr:cNvPr>
        <xdr:cNvSpPr>
          <a:spLocks noChangeArrowheads="1"/>
        </xdr:cNvSpPr>
      </xdr:nvSpPr>
      <xdr:spPr bwMode="auto">
        <a:xfrm>
          <a:off x="9330334" y="3445613"/>
          <a:ext cx="133786" cy="1273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23973</xdr:colOff>
      <xdr:row>19</xdr:row>
      <xdr:rowOff>86922</xdr:rowOff>
    </xdr:from>
    <xdr:to>
      <xdr:col>34</xdr:col>
      <xdr:colOff>33934</xdr:colOff>
      <xdr:row>19</xdr:row>
      <xdr:rowOff>173286</xdr:rowOff>
    </xdr:to>
    <xdr:sp macro="" textlink="">
      <xdr:nvSpPr>
        <xdr:cNvPr id="567" name="Oval 146">
          <a:extLst>
            <a:ext uri="{FF2B5EF4-FFF2-40B4-BE49-F238E27FC236}">
              <a16:creationId xmlns:a16="http://schemas.microsoft.com/office/drawing/2014/main" id="{00000000-0008-0000-0800-000037020000}"/>
            </a:ext>
          </a:extLst>
        </xdr:cNvPr>
        <xdr:cNvSpPr>
          <a:spLocks noChangeArrowheads="1"/>
        </xdr:cNvSpPr>
      </xdr:nvSpPr>
      <xdr:spPr bwMode="auto">
        <a:xfrm>
          <a:off x="9196548" y="3573072"/>
          <a:ext cx="133786" cy="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43393</xdr:colOff>
      <xdr:row>19</xdr:row>
      <xdr:rowOff>77333</xdr:rowOff>
    </xdr:from>
    <xdr:to>
      <xdr:col>34</xdr:col>
      <xdr:colOff>177179</xdr:colOff>
      <xdr:row>19</xdr:row>
      <xdr:rowOff>163697</xdr:rowOff>
    </xdr:to>
    <xdr:sp macro="" textlink="">
      <xdr:nvSpPr>
        <xdr:cNvPr id="571" name="Oval 150">
          <a:extLst>
            <a:ext uri="{FF2B5EF4-FFF2-40B4-BE49-F238E27FC236}">
              <a16:creationId xmlns:a16="http://schemas.microsoft.com/office/drawing/2014/main" id="{00000000-0008-0000-0800-00003B020000}"/>
            </a:ext>
          </a:extLst>
        </xdr:cNvPr>
        <xdr:cNvSpPr>
          <a:spLocks noChangeArrowheads="1"/>
        </xdr:cNvSpPr>
      </xdr:nvSpPr>
      <xdr:spPr bwMode="auto">
        <a:xfrm>
          <a:off x="9339793" y="3563483"/>
          <a:ext cx="133786" cy="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23973</xdr:colOff>
      <xdr:row>18</xdr:row>
      <xdr:rowOff>140438</xdr:rowOff>
    </xdr:from>
    <xdr:to>
      <xdr:col>34</xdr:col>
      <xdr:colOff>33934</xdr:colOff>
      <xdr:row>19</xdr:row>
      <xdr:rowOff>96384</xdr:rowOff>
    </xdr:to>
    <xdr:sp macro="" textlink="">
      <xdr:nvSpPr>
        <xdr:cNvPr id="572" name="Oval 151">
          <a:extLst>
            <a:ext uri="{FF2B5EF4-FFF2-40B4-BE49-F238E27FC236}">
              <a16:creationId xmlns:a16="http://schemas.microsoft.com/office/drawing/2014/main" id="{00000000-0008-0000-0800-00003C020000}"/>
            </a:ext>
          </a:extLst>
        </xdr:cNvPr>
        <xdr:cNvSpPr>
          <a:spLocks noChangeArrowheads="1"/>
        </xdr:cNvSpPr>
      </xdr:nvSpPr>
      <xdr:spPr bwMode="auto">
        <a:xfrm>
          <a:off x="9196548" y="3445613"/>
          <a:ext cx="133786" cy="1273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78476</xdr:colOff>
      <xdr:row>18</xdr:row>
      <xdr:rowOff>39228</xdr:rowOff>
    </xdr:from>
    <xdr:to>
      <xdr:col>35</xdr:col>
      <xdr:colOff>210911</xdr:colOff>
      <xdr:row>18</xdr:row>
      <xdr:rowOff>135117</xdr:rowOff>
    </xdr:to>
    <xdr:sp macro="" textlink="">
      <xdr:nvSpPr>
        <xdr:cNvPr id="577" name="Oval 134">
          <a:extLst>
            <a:ext uri="{FF2B5EF4-FFF2-40B4-BE49-F238E27FC236}">
              <a16:creationId xmlns:a16="http://schemas.microsoft.com/office/drawing/2014/main" id="{00000000-0008-0000-0800-000041020000}"/>
            </a:ext>
          </a:extLst>
        </xdr:cNvPr>
        <xdr:cNvSpPr>
          <a:spLocks noChangeArrowheads="1"/>
        </xdr:cNvSpPr>
      </xdr:nvSpPr>
      <xdr:spPr bwMode="auto">
        <a:xfrm>
          <a:off x="9613001" y="3344403"/>
          <a:ext cx="132435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78476</xdr:colOff>
      <xdr:row>18</xdr:row>
      <xdr:rowOff>135117</xdr:rowOff>
    </xdr:from>
    <xdr:to>
      <xdr:col>35</xdr:col>
      <xdr:colOff>210911</xdr:colOff>
      <xdr:row>19</xdr:row>
      <xdr:rowOff>91063</xdr:rowOff>
    </xdr:to>
    <xdr:sp macro="" textlink="">
      <xdr:nvSpPr>
        <xdr:cNvPr id="578" name="Oval 135">
          <a:extLst>
            <a:ext uri="{FF2B5EF4-FFF2-40B4-BE49-F238E27FC236}">
              <a16:creationId xmlns:a16="http://schemas.microsoft.com/office/drawing/2014/main" id="{00000000-0008-0000-0800-000042020000}"/>
            </a:ext>
          </a:extLst>
        </xdr:cNvPr>
        <xdr:cNvSpPr>
          <a:spLocks noChangeArrowheads="1"/>
        </xdr:cNvSpPr>
      </xdr:nvSpPr>
      <xdr:spPr bwMode="auto">
        <a:xfrm>
          <a:off x="9613001" y="3440292"/>
          <a:ext cx="132435" cy="1273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78476</xdr:colOff>
      <xdr:row>19</xdr:row>
      <xdr:rowOff>72012</xdr:rowOff>
    </xdr:from>
    <xdr:to>
      <xdr:col>35</xdr:col>
      <xdr:colOff>210911</xdr:colOff>
      <xdr:row>19</xdr:row>
      <xdr:rowOff>158376</xdr:rowOff>
    </xdr:to>
    <xdr:sp macro="" textlink="">
      <xdr:nvSpPr>
        <xdr:cNvPr id="581" name="Oval 138">
          <a:extLst>
            <a:ext uri="{FF2B5EF4-FFF2-40B4-BE49-F238E27FC236}">
              <a16:creationId xmlns:a16="http://schemas.microsoft.com/office/drawing/2014/main" id="{00000000-0008-0000-0800-000045020000}"/>
            </a:ext>
          </a:extLst>
        </xdr:cNvPr>
        <xdr:cNvSpPr>
          <a:spLocks noChangeArrowheads="1"/>
        </xdr:cNvSpPr>
      </xdr:nvSpPr>
      <xdr:spPr bwMode="auto">
        <a:xfrm>
          <a:off x="9613001" y="3558162"/>
          <a:ext cx="132435" cy="863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78476</xdr:colOff>
      <xdr:row>17</xdr:row>
      <xdr:rowOff>113164</xdr:rowOff>
    </xdr:from>
    <xdr:to>
      <xdr:col>35</xdr:col>
      <xdr:colOff>210911</xdr:colOff>
      <xdr:row>18</xdr:row>
      <xdr:rowOff>29639</xdr:rowOff>
    </xdr:to>
    <xdr:sp macro="" textlink="">
      <xdr:nvSpPr>
        <xdr:cNvPr id="583" name="Oval 141">
          <a:extLst>
            <a:ext uri="{FF2B5EF4-FFF2-40B4-BE49-F238E27FC236}">
              <a16:creationId xmlns:a16="http://schemas.microsoft.com/office/drawing/2014/main" id="{00000000-0008-0000-0800-000047020000}"/>
            </a:ext>
          </a:extLst>
        </xdr:cNvPr>
        <xdr:cNvSpPr>
          <a:spLocks noChangeArrowheads="1"/>
        </xdr:cNvSpPr>
      </xdr:nvSpPr>
      <xdr:spPr bwMode="auto">
        <a:xfrm>
          <a:off x="9613001" y="3208789"/>
          <a:ext cx="132435" cy="126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2675</xdr:colOff>
      <xdr:row>13</xdr:row>
      <xdr:rowOff>109864</xdr:rowOff>
    </xdr:from>
    <xdr:to>
      <xdr:col>35</xdr:col>
      <xdr:colOff>199073</xdr:colOff>
      <xdr:row>17</xdr:row>
      <xdr:rowOff>116442</xdr:rowOff>
    </xdr:to>
    <xdr:grpSp>
      <xdr:nvGrpSpPr>
        <xdr:cNvPr id="585" name="グループ化 584">
          <a:extLst>
            <a:ext uri="{FF2B5EF4-FFF2-40B4-BE49-F238E27FC236}">
              <a16:creationId xmlns:a16="http://schemas.microsoft.com/office/drawing/2014/main" id="{00000000-0008-0000-0800-000049020000}"/>
            </a:ext>
          </a:extLst>
        </xdr:cNvPr>
        <xdr:cNvGrpSpPr/>
      </xdr:nvGrpSpPr>
      <xdr:grpSpPr>
        <a:xfrm>
          <a:off x="9146675" y="2404147"/>
          <a:ext cx="560833" cy="801708"/>
          <a:chOff x="9191344" y="3176986"/>
          <a:chExt cx="557705" cy="796768"/>
        </a:xfrm>
      </xdr:grpSpPr>
      <xdr:sp macro="" textlink="">
        <xdr:nvSpPr>
          <xdr:cNvPr id="586" name="Oval 134">
            <a:extLst>
              <a:ext uri="{FF2B5EF4-FFF2-40B4-BE49-F238E27FC236}">
                <a16:creationId xmlns:a16="http://schemas.microsoft.com/office/drawing/2014/main" id="{00000000-0008-0000-0800-00004A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316190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87" name="Oval 135">
            <a:extLst>
              <a:ext uri="{FF2B5EF4-FFF2-40B4-BE49-F238E27FC236}">
                <a16:creationId xmlns:a16="http://schemas.microsoft.com/office/drawing/2014/main" id="{00000000-0008-0000-0800-00004B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410901"/>
            <a:ext cx="132282" cy="12583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88" name="Oval 136">
            <a:extLst>
              <a:ext uri="{FF2B5EF4-FFF2-40B4-BE49-F238E27FC236}">
                <a16:creationId xmlns:a16="http://schemas.microsoft.com/office/drawing/2014/main" id="{00000000-0008-0000-0800-00004C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879043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89" name="Oval 137">
            <a:extLst>
              <a:ext uri="{FF2B5EF4-FFF2-40B4-BE49-F238E27FC236}">
                <a16:creationId xmlns:a16="http://schemas.microsoft.com/office/drawing/2014/main" id="{00000000-0008-0000-0800-00004D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776214"/>
            <a:ext cx="132282" cy="9335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0" name="Oval 138">
            <a:extLst>
              <a:ext uri="{FF2B5EF4-FFF2-40B4-BE49-F238E27FC236}">
                <a16:creationId xmlns:a16="http://schemas.microsoft.com/office/drawing/2014/main" id="{00000000-0008-0000-0800-00004E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536731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1" name="Oval 139">
            <a:extLst>
              <a:ext uri="{FF2B5EF4-FFF2-40B4-BE49-F238E27FC236}">
                <a16:creationId xmlns:a16="http://schemas.microsoft.com/office/drawing/2014/main" id="{00000000-0008-0000-0800-00004F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631442"/>
            <a:ext cx="132282" cy="1258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2" name="Oval 140">
            <a:extLst>
              <a:ext uri="{FF2B5EF4-FFF2-40B4-BE49-F238E27FC236}">
                <a16:creationId xmlns:a16="http://schemas.microsoft.com/office/drawing/2014/main" id="{00000000-0008-0000-0800-000050020000}"/>
              </a:ext>
            </a:extLst>
          </xdr:cNvPr>
          <xdr:cNvSpPr>
            <a:spLocks noChangeArrowheads="1"/>
          </xdr:cNvSpPr>
        </xdr:nvSpPr>
        <xdr:spPr bwMode="auto">
          <a:xfrm>
            <a:off x="9334425" y="3182242"/>
            <a:ext cx="133632" cy="12447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3" name="Oval 141">
            <a:extLst>
              <a:ext uri="{FF2B5EF4-FFF2-40B4-BE49-F238E27FC236}">
                <a16:creationId xmlns:a16="http://schemas.microsoft.com/office/drawing/2014/main" id="{00000000-0008-0000-0800-000051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182242"/>
            <a:ext cx="132282" cy="12447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4" name="Oval 142">
            <a:extLst>
              <a:ext uri="{FF2B5EF4-FFF2-40B4-BE49-F238E27FC236}">
                <a16:creationId xmlns:a16="http://schemas.microsoft.com/office/drawing/2014/main" id="{00000000-0008-0000-0800-000052020000}"/>
              </a:ext>
            </a:extLst>
          </xdr:cNvPr>
          <xdr:cNvSpPr>
            <a:spLocks noChangeArrowheads="1"/>
          </xdr:cNvSpPr>
        </xdr:nvSpPr>
        <xdr:spPr bwMode="auto">
          <a:xfrm>
            <a:off x="9191344" y="3182242"/>
            <a:ext cx="133632" cy="12447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5" name="Oval 143">
            <a:extLst>
              <a:ext uri="{FF2B5EF4-FFF2-40B4-BE49-F238E27FC236}">
                <a16:creationId xmlns:a16="http://schemas.microsoft.com/office/drawing/2014/main" id="{00000000-0008-0000-0800-000053020000}"/>
              </a:ext>
            </a:extLst>
          </xdr:cNvPr>
          <xdr:cNvSpPr>
            <a:spLocks noChangeArrowheads="1"/>
          </xdr:cNvSpPr>
        </xdr:nvSpPr>
        <xdr:spPr bwMode="auto">
          <a:xfrm>
            <a:off x="9343873" y="3306719"/>
            <a:ext cx="13363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6" name="Oval 144">
            <a:extLst>
              <a:ext uri="{FF2B5EF4-FFF2-40B4-BE49-F238E27FC236}">
                <a16:creationId xmlns:a16="http://schemas.microsoft.com/office/drawing/2014/main" id="{00000000-0008-0000-0800-000054020000}"/>
              </a:ext>
            </a:extLst>
          </xdr:cNvPr>
          <xdr:cNvSpPr>
            <a:spLocks noChangeArrowheads="1"/>
          </xdr:cNvSpPr>
        </xdr:nvSpPr>
        <xdr:spPr bwMode="auto">
          <a:xfrm>
            <a:off x="9200793" y="3306719"/>
            <a:ext cx="13363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7" name="Oval 145">
            <a:extLst>
              <a:ext uri="{FF2B5EF4-FFF2-40B4-BE49-F238E27FC236}">
                <a16:creationId xmlns:a16="http://schemas.microsoft.com/office/drawing/2014/main" id="{00000000-0008-0000-0800-000055020000}"/>
              </a:ext>
            </a:extLst>
          </xdr:cNvPr>
          <xdr:cNvSpPr>
            <a:spLocks noChangeArrowheads="1"/>
          </xdr:cNvSpPr>
        </xdr:nvSpPr>
        <xdr:spPr bwMode="auto">
          <a:xfrm>
            <a:off x="9334425" y="3410901"/>
            <a:ext cx="133632" cy="12583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8" name="Oval 146">
            <a:extLst>
              <a:ext uri="{FF2B5EF4-FFF2-40B4-BE49-F238E27FC236}">
                <a16:creationId xmlns:a16="http://schemas.microsoft.com/office/drawing/2014/main" id="{00000000-0008-0000-0800-000056020000}"/>
              </a:ext>
            </a:extLst>
          </xdr:cNvPr>
          <xdr:cNvSpPr>
            <a:spLocks noChangeArrowheads="1"/>
          </xdr:cNvSpPr>
        </xdr:nvSpPr>
        <xdr:spPr bwMode="auto">
          <a:xfrm>
            <a:off x="9200793" y="3546202"/>
            <a:ext cx="13363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9" name="Oval 147">
            <a:extLst>
              <a:ext uri="{FF2B5EF4-FFF2-40B4-BE49-F238E27FC236}">
                <a16:creationId xmlns:a16="http://schemas.microsoft.com/office/drawing/2014/main" id="{00000000-0008-0000-0800-000057020000}"/>
              </a:ext>
            </a:extLst>
          </xdr:cNvPr>
          <xdr:cNvSpPr>
            <a:spLocks noChangeArrowheads="1"/>
          </xdr:cNvSpPr>
        </xdr:nvSpPr>
        <xdr:spPr bwMode="auto">
          <a:xfrm>
            <a:off x="9353322" y="3869572"/>
            <a:ext cx="133632" cy="10418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0" name="Oval 148">
            <a:extLst>
              <a:ext uri="{FF2B5EF4-FFF2-40B4-BE49-F238E27FC236}">
                <a16:creationId xmlns:a16="http://schemas.microsoft.com/office/drawing/2014/main" id="{00000000-0008-0000-0800-000058020000}"/>
              </a:ext>
            </a:extLst>
          </xdr:cNvPr>
          <xdr:cNvSpPr>
            <a:spLocks noChangeArrowheads="1"/>
          </xdr:cNvSpPr>
        </xdr:nvSpPr>
        <xdr:spPr bwMode="auto">
          <a:xfrm>
            <a:off x="9353322" y="3631442"/>
            <a:ext cx="133632" cy="1258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1" name="Oval 149">
            <a:extLst>
              <a:ext uri="{FF2B5EF4-FFF2-40B4-BE49-F238E27FC236}">
                <a16:creationId xmlns:a16="http://schemas.microsoft.com/office/drawing/2014/main" id="{00000000-0008-0000-0800-000059020000}"/>
              </a:ext>
            </a:extLst>
          </xdr:cNvPr>
          <xdr:cNvSpPr>
            <a:spLocks noChangeArrowheads="1"/>
          </xdr:cNvSpPr>
        </xdr:nvSpPr>
        <xdr:spPr bwMode="auto">
          <a:xfrm>
            <a:off x="9353322" y="3766743"/>
            <a:ext cx="133632" cy="9335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2" name="Oval 150">
            <a:extLst>
              <a:ext uri="{FF2B5EF4-FFF2-40B4-BE49-F238E27FC236}">
                <a16:creationId xmlns:a16="http://schemas.microsoft.com/office/drawing/2014/main" id="{00000000-0008-0000-0800-00005A020000}"/>
              </a:ext>
            </a:extLst>
          </xdr:cNvPr>
          <xdr:cNvSpPr>
            <a:spLocks noChangeArrowheads="1"/>
          </xdr:cNvSpPr>
        </xdr:nvSpPr>
        <xdr:spPr bwMode="auto">
          <a:xfrm>
            <a:off x="9343873" y="3536731"/>
            <a:ext cx="13363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3" name="Oval 151">
            <a:extLst>
              <a:ext uri="{FF2B5EF4-FFF2-40B4-BE49-F238E27FC236}">
                <a16:creationId xmlns:a16="http://schemas.microsoft.com/office/drawing/2014/main" id="{00000000-0008-0000-0800-00005B020000}"/>
              </a:ext>
            </a:extLst>
          </xdr:cNvPr>
          <xdr:cNvSpPr>
            <a:spLocks noChangeArrowheads="1"/>
          </xdr:cNvSpPr>
        </xdr:nvSpPr>
        <xdr:spPr bwMode="auto">
          <a:xfrm>
            <a:off x="9200793" y="3410901"/>
            <a:ext cx="133632" cy="12583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4" name="Oval 152">
            <a:extLst>
              <a:ext uri="{FF2B5EF4-FFF2-40B4-BE49-F238E27FC236}">
                <a16:creationId xmlns:a16="http://schemas.microsoft.com/office/drawing/2014/main" id="{00000000-0008-0000-0800-00005C020000}"/>
              </a:ext>
            </a:extLst>
          </xdr:cNvPr>
          <xdr:cNvSpPr>
            <a:spLocks noChangeArrowheads="1"/>
          </xdr:cNvSpPr>
        </xdr:nvSpPr>
        <xdr:spPr bwMode="auto">
          <a:xfrm>
            <a:off x="9211591" y="3640913"/>
            <a:ext cx="132282" cy="1258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5" name="Oval 153">
            <a:extLst>
              <a:ext uri="{FF2B5EF4-FFF2-40B4-BE49-F238E27FC236}">
                <a16:creationId xmlns:a16="http://schemas.microsoft.com/office/drawing/2014/main" id="{00000000-0008-0000-0800-00005D020000}"/>
              </a:ext>
            </a:extLst>
          </xdr:cNvPr>
          <xdr:cNvSpPr>
            <a:spLocks noChangeArrowheads="1"/>
          </xdr:cNvSpPr>
        </xdr:nvSpPr>
        <xdr:spPr bwMode="auto">
          <a:xfrm>
            <a:off x="9221040" y="3766743"/>
            <a:ext cx="132282" cy="9335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6" name="Oval 154">
            <a:extLst>
              <a:ext uri="{FF2B5EF4-FFF2-40B4-BE49-F238E27FC236}">
                <a16:creationId xmlns:a16="http://schemas.microsoft.com/office/drawing/2014/main" id="{00000000-0008-0000-0800-00005E020000}"/>
              </a:ext>
            </a:extLst>
          </xdr:cNvPr>
          <xdr:cNvSpPr>
            <a:spLocks noChangeArrowheads="1"/>
          </xdr:cNvSpPr>
        </xdr:nvSpPr>
        <xdr:spPr bwMode="auto">
          <a:xfrm>
            <a:off x="9221040" y="3869572"/>
            <a:ext cx="132282" cy="10418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7" name="Oval 134">
            <a:extLst>
              <a:ext uri="{FF2B5EF4-FFF2-40B4-BE49-F238E27FC236}">
                <a16:creationId xmlns:a16="http://schemas.microsoft.com/office/drawing/2014/main" id="{00000000-0008-0000-0800-00005F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310934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8" name="Oval 135">
            <a:extLst>
              <a:ext uri="{FF2B5EF4-FFF2-40B4-BE49-F238E27FC236}">
                <a16:creationId xmlns:a16="http://schemas.microsoft.com/office/drawing/2014/main" id="{00000000-0008-0000-0800-000060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405645"/>
            <a:ext cx="132282" cy="12583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9" name="Oval 136">
            <a:extLst>
              <a:ext uri="{FF2B5EF4-FFF2-40B4-BE49-F238E27FC236}">
                <a16:creationId xmlns:a16="http://schemas.microsoft.com/office/drawing/2014/main" id="{00000000-0008-0000-0800-000061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873787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0" name="Oval 137">
            <a:extLst>
              <a:ext uri="{FF2B5EF4-FFF2-40B4-BE49-F238E27FC236}">
                <a16:creationId xmlns:a16="http://schemas.microsoft.com/office/drawing/2014/main" id="{00000000-0008-0000-0800-000062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770958"/>
            <a:ext cx="132282" cy="9335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1" name="Oval 138">
            <a:extLst>
              <a:ext uri="{FF2B5EF4-FFF2-40B4-BE49-F238E27FC236}">
                <a16:creationId xmlns:a16="http://schemas.microsoft.com/office/drawing/2014/main" id="{00000000-0008-0000-0800-000063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531475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2" name="Oval 139">
            <a:extLst>
              <a:ext uri="{FF2B5EF4-FFF2-40B4-BE49-F238E27FC236}">
                <a16:creationId xmlns:a16="http://schemas.microsoft.com/office/drawing/2014/main" id="{00000000-0008-0000-0800-000064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626186"/>
            <a:ext cx="132282" cy="1258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3" name="Oval 141">
            <a:extLst>
              <a:ext uri="{FF2B5EF4-FFF2-40B4-BE49-F238E27FC236}">
                <a16:creationId xmlns:a16="http://schemas.microsoft.com/office/drawing/2014/main" id="{00000000-0008-0000-0800-000065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176986"/>
            <a:ext cx="132282" cy="12447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33</xdr:col>
      <xdr:colOff>14264</xdr:colOff>
      <xdr:row>10</xdr:row>
      <xdr:rowOff>30296</xdr:rowOff>
    </xdr:from>
    <xdr:to>
      <xdr:col>34</xdr:col>
      <xdr:colOff>22874</xdr:colOff>
      <xdr:row>10</xdr:row>
      <xdr:rowOff>157692</xdr:rowOff>
    </xdr:to>
    <xdr:sp macro="" textlink="">
      <xdr:nvSpPr>
        <xdr:cNvPr id="616" name="Oval 135">
          <a:extLst>
            <a:ext uri="{FF2B5EF4-FFF2-40B4-BE49-F238E27FC236}">
              <a16:creationId xmlns:a16="http://schemas.microsoft.com/office/drawing/2014/main" id="{00000000-0008-0000-0800-000068020000}"/>
            </a:ext>
          </a:extLst>
        </xdr:cNvPr>
        <xdr:cNvSpPr>
          <a:spLocks noChangeArrowheads="1"/>
        </xdr:cNvSpPr>
      </xdr:nvSpPr>
      <xdr:spPr bwMode="auto">
        <a:xfrm>
          <a:off x="9186839" y="1725746"/>
          <a:ext cx="132435" cy="1273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166656</xdr:colOff>
      <xdr:row>13</xdr:row>
      <xdr:rowOff>17247</xdr:rowOff>
    </xdr:from>
    <xdr:to>
      <xdr:col>35</xdr:col>
      <xdr:colOff>60966</xdr:colOff>
      <xdr:row>13</xdr:row>
      <xdr:rowOff>113136</xdr:rowOff>
    </xdr:to>
    <xdr:sp macro="" textlink="">
      <xdr:nvSpPr>
        <xdr:cNvPr id="617" name="Oval 136">
          <a:extLst>
            <a:ext uri="{FF2B5EF4-FFF2-40B4-BE49-F238E27FC236}">
              <a16:creationId xmlns:a16="http://schemas.microsoft.com/office/drawing/2014/main" id="{00000000-0008-0000-0800-000069020000}"/>
            </a:ext>
          </a:extLst>
        </xdr:cNvPr>
        <xdr:cNvSpPr>
          <a:spLocks noChangeArrowheads="1"/>
        </xdr:cNvSpPr>
      </xdr:nvSpPr>
      <xdr:spPr bwMode="auto">
        <a:xfrm>
          <a:off x="9463056" y="2312772"/>
          <a:ext cx="132435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166656</xdr:colOff>
      <xdr:row>12</xdr:row>
      <xdr:rowOff>113164</xdr:rowOff>
    </xdr:from>
    <xdr:to>
      <xdr:col>35</xdr:col>
      <xdr:colOff>60966</xdr:colOff>
      <xdr:row>13</xdr:row>
      <xdr:rowOff>7658</xdr:rowOff>
    </xdr:to>
    <xdr:sp macro="" textlink="">
      <xdr:nvSpPr>
        <xdr:cNvPr id="618" name="Oval 137">
          <a:extLst>
            <a:ext uri="{FF2B5EF4-FFF2-40B4-BE49-F238E27FC236}">
              <a16:creationId xmlns:a16="http://schemas.microsoft.com/office/drawing/2014/main" id="{00000000-0008-0000-0800-00006A020000}"/>
            </a:ext>
          </a:extLst>
        </xdr:cNvPr>
        <xdr:cNvSpPr>
          <a:spLocks noChangeArrowheads="1"/>
        </xdr:cNvSpPr>
      </xdr:nvSpPr>
      <xdr:spPr bwMode="auto">
        <a:xfrm>
          <a:off x="9463056" y="2208664"/>
          <a:ext cx="132435" cy="945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166656</xdr:colOff>
      <xdr:row>11</xdr:row>
      <xdr:rowOff>70728</xdr:rowOff>
    </xdr:from>
    <xdr:to>
      <xdr:col>35</xdr:col>
      <xdr:colOff>60966</xdr:colOff>
      <xdr:row>11</xdr:row>
      <xdr:rowOff>166617</xdr:rowOff>
    </xdr:to>
    <xdr:sp macro="" textlink="">
      <xdr:nvSpPr>
        <xdr:cNvPr id="619" name="Oval 138">
          <a:extLst>
            <a:ext uri="{FF2B5EF4-FFF2-40B4-BE49-F238E27FC236}">
              <a16:creationId xmlns:a16="http://schemas.microsoft.com/office/drawing/2014/main" id="{00000000-0008-0000-0800-00006B020000}"/>
            </a:ext>
          </a:extLst>
        </xdr:cNvPr>
        <xdr:cNvSpPr>
          <a:spLocks noChangeArrowheads="1"/>
        </xdr:cNvSpPr>
      </xdr:nvSpPr>
      <xdr:spPr bwMode="auto">
        <a:xfrm>
          <a:off x="9463056" y="1966203"/>
          <a:ext cx="132435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166656</xdr:colOff>
      <xdr:row>11</xdr:row>
      <xdr:rowOff>166617</xdr:rowOff>
    </xdr:from>
    <xdr:to>
      <xdr:col>35</xdr:col>
      <xdr:colOff>60966</xdr:colOff>
      <xdr:row>12</xdr:row>
      <xdr:rowOff>93987</xdr:rowOff>
    </xdr:to>
    <xdr:sp macro="" textlink="">
      <xdr:nvSpPr>
        <xdr:cNvPr id="620" name="Oval 139">
          <a:extLst>
            <a:ext uri="{FF2B5EF4-FFF2-40B4-BE49-F238E27FC236}">
              <a16:creationId xmlns:a16="http://schemas.microsoft.com/office/drawing/2014/main" id="{00000000-0008-0000-0800-00006C020000}"/>
            </a:ext>
          </a:extLst>
        </xdr:cNvPr>
        <xdr:cNvSpPr>
          <a:spLocks noChangeArrowheads="1"/>
        </xdr:cNvSpPr>
      </xdr:nvSpPr>
      <xdr:spPr bwMode="auto">
        <a:xfrm>
          <a:off x="9463056" y="2062092"/>
          <a:ext cx="132435" cy="1273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23411</xdr:colOff>
      <xdr:row>9</xdr:row>
      <xdr:rowOff>12119</xdr:rowOff>
    </xdr:from>
    <xdr:to>
      <xdr:col>34</xdr:col>
      <xdr:colOff>157197</xdr:colOff>
      <xdr:row>9</xdr:row>
      <xdr:rowOff>138144</xdr:rowOff>
    </xdr:to>
    <xdr:sp macro="" textlink="">
      <xdr:nvSpPr>
        <xdr:cNvPr id="621" name="Oval 140">
          <a:extLst>
            <a:ext uri="{FF2B5EF4-FFF2-40B4-BE49-F238E27FC236}">
              <a16:creationId xmlns:a16="http://schemas.microsoft.com/office/drawing/2014/main" id="{00000000-0008-0000-0800-00006D020000}"/>
            </a:ext>
          </a:extLst>
        </xdr:cNvPr>
        <xdr:cNvSpPr>
          <a:spLocks noChangeArrowheads="1"/>
        </xdr:cNvSpPr>
      </xdr:nvSpPr>
      <xdr:spPr bwMode="auto">
        <a:xfrm>
          <a:off x="9319811" y="1507544"/>
          <a:ext cx="133786" cy="126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166656</xdr:colOff>
      <xdr:row>9</xdr:row>
      <xdr:rowOff>12119</xdr:rowOff>
    </xdr:from>
    <xdr:to>
      <xdr:col>35</xdr:col>
      <xdr:colOff>60966</xdr:colOff>
      <xdr:row>9</xdr:row>
      <xdr:rowOff>138144</xdr:rowOff>
    </xdr:to>
    <xdr:sp macro="" textlink="">
      <xdr:nvSpPr>
        <xdr:cNvPr id="622" name="Oval 141">
          <a:extLst>
            <a:ext uri="{FF2B5EF4-FFF2-40B4-BE49-F238E27FC236}">
              <a16:creationId xmlns:a16="http://schemas.microsoft.com/office/drawing/2014/main" id="{00000000-0008-0000-0800-00006E020000}"/>
            </a:ext>
          </a:extLst>
        </xdr:cNvPr>
        <xdr:cNvSpPr>
          <a:spLocks noChangeArrowheads="1"/>
        </xdr:cNvSpPr>
      </xdr:nvSpPr>
      <xdr:spPr bwMode="auto">
        <a:xfrm>
          <a:off x="9463056" y="1507544"/>
          <a:ext cx="132435" cy="126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3990</xdr:colOff>
      <xdr:row>9</xdr:row>
      <xdr:rowOff>12119</xdr:rowOff>
    </xdr:from>
    <xdr:to>
      <xdr:col>34</xdr:col>
      <xdr:colOff>13951</xdr:colOff>
      <xdr:row>9</xdr:row>
      <xdr:rowOff>138144</xdr:rowOff>
    </xdr:to>
    <xdr:sp macro="" textlink="">
      <xdr:nvSpPr>
        <xdr:cNvPr id="623" name="Oval 142">
          <a:extLst>
            <a:ext uri="{FF2B5EF4-FFF2-40B4-BE49-F238E27FC236}">
              <a16:creationId xmlns:a16="http://schemas.microsoft.com/office/drawing/2014/main" id="{00000000-0008-0000-0800-00006F020000}"/>
            </a:ext>
          </a:extLst>
        </xdr:cNvPr>
        <xdr:cNvSpPr>
          <a:spLocks noChangeArrowheads="1"/>
        </xdr:cNvSpPr>
      </xdr:nvSpPr>
      <xdr:spPr bwMode="auto">
        <a:xfrm>
          <a:off x="9176565" y="1507544"/>
          <a:ext cx="133786" cy="126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32869</xdr:colOff>
      <xdr:row>9</xdr:row>
      <xdr:rowOff>138145</xdr:rowOff>
    </xdr:from>
    <xdr:to>
      <xdr:col>34</xdr:col>
      <xdr:colOff>166655</xdr:colOff>
      <xdr:row>10</xdr:row>
      <xdr:rowOff>34009</xdr:rowOff>
    </xdr:to>
    <xdr:sp macro="" textlink="">
      <xdr:nvSpPr>
        <xdr:cNvPr id="624" name="Oval 143">
          <a:extLst>
            <a:ext uri="{FF2B5EF4-FFF2-40B4-BE49-F238E27FC236}">
              <a16:creationId xmlns:a16="http://schemas.microsoft.com/office/drawing/2014/main" id="{00000000-0008-0000-0800-000070020000}"/>
            </a:ext>
          </a:extLst>
        </xdr:cNvPr>
        <xdr:cNvSpPr>
          <a:spLocks noChangeArrowheads="1"/>
        </xdr:cNvSpPr>
      </xdr:nvSpPr>
      <xdr:spPr bwMode="auto">
        <a:xfrm>
          <a:off x="9329269" y="1633570"/>
          <a:ext cx="133786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13449</xdr:colOff>
      <xdr:row>9</xdr:row>
      <xdr:rowOff>138145</xdr:rowOff>
    </xdr:from>
    <xdr:to>
      <xdr:col>34</xdr:col>
      <xdr:colOff>23410</xdr:colOff>
      <xdr:row>10</xdr:row>
      <xdr:rowOff>34009</xdr:rowOff>
    </xdr:to>
    <xdr:sp macro="" textlink="">
      <xdr:nvSpPr>
        <xdr:cNvPr id="625" name="Oval 144">
          <a:extLst>
            <a:ext uri="{FF2B5EF4-FFF2-40B4-BE49-F238E27FC236}">
              <a16:creationId xmlns:a16="http://schemas.microsoft.com/office/drawing/2014/main" id="{00000000-0008-0000-0800-000071020000}"/>
            </a:ext>
          </a:extLst>
        </xdr:cNvPr>
        <xdr:cNvSpPr>
          <a:spLocks noChangeArrowheads="1"/>
        </xdr:cNvSpPr>
      </xdr:nvSpPr>
      <xdr:spPr bwMode="auto">
        <a:xfrm>
          <a:off x="9186024" y="1633570"/>
          <a:ext cx="133786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23411</xdr:colOff>
      <xdr:row>10</xdr:row>
      <xdr:rowOff>143358</xdr:rowOff>
    </xdr:from>
    <xdr:to>
      <xdr:col>34</xdr:col>
      <xdr:colOff>157197</xdr:colOff>
      <xdr:row>11</xdr:row>
      <xdr:rowOff>70729</xdr:rowOff>
    </xdr:to>
    <xdr:sp macro="" textlink="">
      <xdr:nvSpPr>
        <xdr:cNvPr id="626" name="Oval 145">
          <a:extLst>
            <a:ext uri="{FF2B5EF4-FFF2-40B4-BE49-F238E27FC236}">
              <a16:creationId xmlns:a16="http://schemas.microsoft.com/office/drawing/2014/main" id="{00000000-0008-0000-0800-000072020000}"/>
            </a:ext>
          </a:extLst>
        </xdr:cNvPr>
        <xdr:cNvSpPr>
          <a:spLocks noChangeArrowheads="1"/>
        </xdr:cNvSpPr>
      </xdr:nvSpPr>
      <xdr:spPr bwMode="auto">
        <a:xfrm>
          <a:off x="9319811" y="1838808"/>
          <a:ext cx="133786" cy="1273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13449</xdr:colOff>
      <xdr:row>11</xdr:row>
      <xdr:rowOff>80317</xdr:rowOff>
    </xdr:from>
    <xdr:to>
      <xdr:col>34</xdr:col>
      <xdr:colOff>23410</xdr:colOff>
      <xdr:row>11</xdr:row>
      <xdr:rowOff>176206</xdr:rowOff>
    </xdr:to>
    <xdr:sp macro="" textlink="">
      <xdr:nvSpPr>
        <xdr:cNvPr id="627" name="Oval 146">
          <a:extLst>
            <a:ext uri="{FF2B5EF4-FFF2-40B4-BE49-F238E27FC236}">
              <a16:creationId xmlns:a16="http://schemas.microsoft.com/office/drawing/2014/main" id="{00000000-0008-0000-0800-000073020000}"/>
            </a:ext>
          </a:extLst>
        </xdr:cNvPr>
        <xdr:cNvSpPr>
          <a:spLocks noChangeArrowheads="1"/>
        </xdr:cNvSpPr>
      </xdr:nvSpPr>
      <xdr:spPr bwMode="auto">
        <a:xfrm>
          <a:off x="9186024" y="1975792"/>
          <a:ext cx="133786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42329</xdr:colOff>
      <xdr:row>13</xdr:row>
      <xdr:rowOff>7658</xdr:rowOff>
    </xdr:from>
    <xdr:to>
      <xdr:col>34</xdr:col>
      <xdr:colOff>176115</xdr:colOff>
      <xdr:row>13</xdr:row>
      <xdr:rowOff>113136</xdr:rowOff>
    </xdr:to>
    <xdr:sp macro="" textlink="">
      <xdr:nvSpPr>
        <xdr:cNvPr id="628" name="Oval 147">
          <a:extLst>
            <a:ext uri="{FF2B5EF4-FFF2-40B4-BE49-F238E27FC236}">
              <a16:creationId xmlns:a16="http://schemas.microsoft.com/office/drawing/2014/main" id="{00000000-0008-0000-0800-000074020000}"/>
            </a:ext>
          </a:extLst>
        </xdr:cNvPr>
        <xdr:cNvSpPr>
          <a:spLocks noChangeArrowheads="1"/>
        </xdr:cNvSpPr>
      </xdr:nvSpPr>
      <xdr:spPr bwMode="auto">
        <a:xfrm>
          <a:off x="9338729" y="2303183"/>
          <a:ext cx="133786" cy="1054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42329</xdr:colOff>
      <xdr:row>11</xdr:row>
      <xdr:rowOff>166617</xdr:rowOff>
    </xdr:from>
    <xdr:to>
      <xdr:col>34</xdr:col>
      <xdr:colOff>176115</xdr:colOff>
      <xdr:row>12</xdr:row>
      <xdr:rowOff>93987</xdr:rowOff>
    </xdr:to>
    <xdr:sp macro="" textlink="">
      <xdr:nvSpPr>
        <xdr:cNvPr id="629" name="Oval 148">
          <a:extLst>
            <a:ext uri="{FF2B5EF4-FFF2-40B4-BE49-F238E27FC236}">
              <a16:creationId xmlns:a16="http://schemas.microsoft.com/office/drawing/2014/main" id="{00000000-0008-0000-0800-000075020000}"/>
            </a:ext>
          </a:extLst>
        </xdr:cNvPr>
        <xdr:cNvSpPr>
          <a:spLocks noChangeArrowheads="1"/>
        </xdr:cNvSpPr>
      </xdr:nvSpPr>
      <xdr:spPr bwMode="auto">
        <a:xfrm>
          <a:off x="9338729" y="2062092"/>
          <a:ext cx="133786" cy="1273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42329</xdr:colOff>
      <xdr:row>12</xdr:row>
      <xdr:rowOff>103575</xdr:rowOff>
    </xdr:from>
    <xdr:to>
      <xdr:col>34</xdr:col>
      <xdr:colOff>176115</xdr:colOff>
      <xdr:row>12</xdr:row>
      <xdr:rowOff>198094</xdr:rowOff>
    </xdr:to>
    <xdr:sp macro="" textlink="">
      <xdr:nvSpPr>
        <xdr:cNvPr id="630" name="Oval 149">
          <a:extLst>
            <a:ext uri="{FF2B5EF4-FFF2-40B4-BE49-F238E27FC236}">
              <a16:creationId xmlns:a16="http://schemas.microsoft.com/office/drawing/2014/main" id="{00000000-0008-0000-0800-000076020000}"/>
            </a:ext>
          </a:extLst>
        </xdr:cNvPr>
        <xdr:cNvSpPr>
          <a:spLocks noChangeArrowheads="1"/>
        </xdr:cNvSpPr>
      </xdr:nvSpPr>
      <xdr:spPr bwMode="auto">
        <a:xfrm>
          <a:off x="9338729" y="2199075"/>
          <a:ext cx="133786" cy="945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32869</xdr:colOff>
      <xdr:row>11</xdr:row>
      <xdr:rowOff>70728</xdr:rowOff>
    </xdr:from>
    <xdr:to>
      <xdr:col>34</xdr:col>
      <xdr:colOff>166655</xdr:colOff>
      <xdr:row>11</xdr:row>
      <xdr:rowOff>166617</xdr:rowOff>
    </xdr:to>
    <xdr:sp macro="" textlink="">
      <xdr:nvSpPr>
        <xdr:cNvPr id="631" name="Oval 150">
          <a:extLst>
            <a:ext uri="{FF2B5EF4-FFF2-40B4-BE49-F238E27FC236}">
              <a16:creationId xmlns:a16="http://schemas.microsoft.com/office/drawing/2014/main" id="{00000000-0008-0000-0800-000077020000}"/>
            </a:ext>
          </a:extLst>
        </xdr:cNvPr>
        <xdr:cNvSpPr>
          <a:spLocks noChangeArrowheads="1"/>
        </xdr:cNvSpPr>
      </xdr:nvSpPr>
      <xdr:spPr bwMode="auto">
        <a:xfrm>
          <a:off x="9329269" y="1966203"/>
          <a:ext cx="133786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13449</xdr:colOff>
      <xdr:row>10</xdr:row>
      <xdr:rowOff>143358</xdr:rowOff>
    </xdr:from>
    <xdr:to>
      <xdr:col>34</xdr:col>
      <xdr:colOff>23410</xdr:colOff>
      <xdr:row>11</xdr:row>
      <xdr:rowOff>70729</xdr:rowOff>
    </xdr:to>
    <xdr:sp macro="" textlink="">
      <xdr:nvSpPr>
        <xdr:cNvPr id="632" name="Oval 151">
          <a:extLst>
            <a:ext uri="{FF2B5EF4-FFF2-40B4-BE49-F238E27FC236}">
              <a16:creationId xmlns:a16="http://schemas.microsoft.com/office/drawing/2014/main" id="{00000000-0008-0000-0800-000078020000}"/>
            </a:ext>
          </a:extLst>
        </xdr:cNvPr>
        <xdr:cNvSpPr>
          <a:spLocks noChangeArrowheads="1"/>
        </xdr:cNvSpPr>
      </xdr:nvSpPr>
      <xdr:spPr bwMode="auto">
        <a:xfrm>
          <a:off x="9186024" y="1838808"/>
          <a:ext cx="133786" cy="1273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24260</xdr:colOff>
      <xdr:row>11</xdr:row>
      <xdr:rowOff>176206</xdr:rowOff>
    </xdr:from>
    <xdr:to>
      <xdr:col>34</xdr:col>
      <xdr:colOff>32870</xdr:colOff>
      <xdr:row>12</xdr:row>
      <xdr:rowOff>103576</xdr:rowOff>
    </xdr:to>
    <xdr:sp macro="" textlink="">
      <xdr:nvSpPr>
        <xdr:cNvPr id="633" name="Oval 152">
          <a:extLst>
            <a:ext uri="{FF2B5EF4-FFF2-40B4-BE49-F238E27FC236}">
              <a16:creationId xmlns:a16="http://schemas.microsoft.com/office/drawing/2014/main" id="{00000000-0008-0000-0800-000079020000}"/>
            </a:ext>
          </a:extLst>
        </xdr:cNvPr>
        <xdr:cNvSpPr>
          <a:spLocks noChangeArrowheads="1"/>
        </xdr:cNvSpPr>
      </xdr:nvSpPr>
      <xdr:spPr bwMode="auto">
        <a:xfrm>
          <a:off x="9196835" y="2071681"/>
          <a:ext cx="132435" cy="1273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33720</xdr:colOff>
      <xdr:row>12</xdr:row>
      <xdr:rowOff>103575</xdr:rowOff>
    </xdr:from>
    <xdr:to>
      <xdr:col>34</xdr:col>
      <xdr:colOff>42330</xdr:colOff>
      <xdr:row>12</xdr:row>
      <xdr:rowOff>198094</xdr:rowOff>
    </xdr:to>
    <xdr:sp macro="" textlink="">
      <xdr:nvSpPr>
        <xdr:cNvPr id="634" name="Oval 153">
          <a:extLst>
            <a:ext uri="{FF2B5EF4-FFF2-40B4-BE49-F238E27FC236}">
              <a16:creationId xmlns:a16="http://schemas.microsoft.com/office/drawing/2014/main" id="{00000000-0008-0000-0800-00007A020000}"/>
            </a:ext>
          </a:extLst>
        </xdr:cNvPr>
        <xdr:cNvSpPr>
          <a:spLocks noChangeArrowheads="1"/>
        </xdr:cNvSpPr>
      </xdr:nvSpPr>
      <xdr:spPr bwMode="auto">
        <a:xfrm>
          <a:off x="9206295" y="2199075"/>
          <a:ext cx="132435" cy="945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33720</xdr:colOff>
      <xdr:row>13</xdr:row>
      <xdr:rowOff>7658</xdr:rowOff>
    </xdr:from>
    <xdr:to>
      <xdr:col>34</xdr:col>
      <xdr:colOff>42330</xdr:colOff>
      <xdr:row>13</xdr:row>
      <xdr:rowOff>113136</xdr:rowOff>
    </xdr:to>
    <xdr:sp macro="" textlink="">
      <xdr:nvSpPr>
        <xdr:cNvPr id="635" name="Oval 154">
          <a:extLst>
            <a:ext uri="{FF2B5EF4-FFF2-40B4-BE49-F238E27FC236}">
              <a16:creationId xmlns:a16="http://schemas.microsoft.com/office/drawing/2014/main" id="{00000000-0008-0000-0800-00007B020000}"/>
            </a:ext>
          </a:extLst>
        </xdr:cNvPr>
        <xdr:cNvSpPr>
          <a:spLocks noChangeArrowheads="1"/>
        </xdr:cNvSpPr>
      </xdr:nvSpPr>
      <xdr:spPr bwMode="auto">
        <a:xfrm>
          <a:off x="9206295" y="2303183"/>
          <a:ext cx="132435" cy="1054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29862</xdr:colOff>
      <xdr:row>10</xdr:row>
      <xdr:rowOff>24975</xdr:rowOff>
    </xdr:from>
    <xdr:to>
      <xdr:col>34</xdr:col>
      <xdr:colOff>162297</xdr:colOff>
      <xdr:row>10</xdr:row>
      <xdr:rowOff>152371</xdr:rowOff>
    </xdr:to>
    <xdr:sp macro="" textlink="">
      <xdr:nvSpPr>
        <xdr:cNvPr id="637" name="Oval 135">
          <a:extLst>
            <a:ext uri="{FF2B5EF4-FFF2-40B4-BE49-F238E27FC236}">
              <a16:creationId xmlns:a16="http://schemas.microsoft.com/office/drawing/2014/main" id="{00000000-0008-0000-0800-00007D020000}"/>
            </a:ext>
          </a:extLst>
        </xdr:cNvPr>
        <xdr:cNvSpPr>
          <a:spLocks noChangeArrowheads="1"/>
        </xdr:cNvSpPr>
      </xdr:nvSpPr>
      <xdr:spPr bwMode="auto">
        <a:xfrm>
          <a:off x="9326262" y="1720425"/>
          <a:ext cx="132435" cy="1273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67953</xdr:colOff>
      <xdr:row>13</xdr:row>
      <xdr:rowOff>11926</xdr:rowOff>
    </xdr:from>
    <xdr:to>
      <xdr:col>35</xdr:col>
      <xdr:colOff>200388</xdr:colOff>
      <xdr:row>13</xdr:row>
      <xdr:rowOff>107815</xdr:rowOff>
    </xdr:to>
    <xdr:sp macro="" textlink="">
      <xdr:nvSpPr>
        <xdr:cNvPr id="638" name="Oval 136">
          <a:extLst>
            <a:ext uri="{FF2B5EF4-FFF2-40B4-BE49-F238E27FC236}">
              <a16:creationId xmlns:a16="http://schemas.microsoft.com/office/drawing/2014/main" id="{00000000-0008-0000-0800-00007E020000}"/>
            </a:ext>
          </a:extLst>
        </xdr:cNvPr>
        <xdr:cNvSpPr>
          <a:spLocks noChangeArrowheads="1"/>
        </xdr:cNvSpPr>
      </xdr:nvSpPr>
      <xdr:spPr bwMode="auto">
        <a:xfrm>
          <a:off x="9602478" y="2307451"/>
          <a:ext cx="132435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67953</xdr:colOff>
      <xdr:row>12</xdr:row>
      <xdr:rowOff>107843</xdr:rowOff>
    </xdr:from>
    <xdr:to>
      <xdr:col>35</xdr:col>
      <xdr:colOff>200388</xdr:colOff>
      <xdr:row>13</xdr:row>
      <xdr:rowOff>2337</xdr:rowOff>
    </xdr:to>
    <xdr:sp macro="" textlink="">
      <xdr:nvSpPr>
        <xdr:cNvPr id="639" name="Oval 137">
          <a:extLst>
            <a:ext uri="{FF2B5EF4-FFF2-40B4-BE49-F238E27FC236}">
              <a16:creationId xmlns:a16="http://schemas.microsoft.com/office/drawing/2014/main" id="{00000000-0008-0000-0800-00007F020000}"/>
            </a:ext>
          </a:extLst>
        </xdr:cNvPr>
        <xdr:cNvSpPr>
          <a:spLocks noChangeArrowheads="1"/>
        </xdr:cNvSpPr>
      </xdr:nvSpPr>
      <xdr:spPr bwMode="auto">
        <a:xfrm>
          <a:off x="9602478" y="2203343"/>
          <a:ext cx="132435" cy="945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67953</xdr:colOff>
      <xdr:row>11</xdr:row>
      <xdr:rowOff>65406</xdr:rowOff>
    </xdr:from>
    <xdr:to>
      <xdr:col>35</xdr:col>
      <xdr:colOff>200388</xdr:colOff>
      <xdr:row>11</xdr:row>
      <xdr:rowOff>161295</xdr:rowOff>
    </xdr:to>
    <xdr:sp macro="" textlink="">
      <xdr:nvSpPr>
        <xdr:cNvPr id="640" name="Oval 138">
          <a:extLst>
            <a:ext uri="{FF2B5EF4-FFF2-40B4-BE49-F238E27FC236}">
              <a16:creationId xmlns:a16="http://schemas.microsoft.com/office/drawing/2014/main" id="{00000000-0008-0000-0800-000080020000}"/>
            </a:ext>
          </a:extLst>
        </xdr:cNvPr>
        <xdr:cNvSpPr>
          <a:spLocks noChangeArrowheads="1"/>
        </xdr:cNvSpPr>
      </xdr:nvSpPr>
      <xdr:spPr bwMode="auto">
        <a:xfrm>
          <a:off x="9602478" y="1960881"/>
          <a:ext cx="132435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67953</xdr:colOff>
      <xdr:row>11</xdr:row>
      <xdr:rowOff>161295</xdr:rowOff>
    </xdr:from>
    <xdr:to>
      <xdr:col>35</xdr:col>
      <xdr:colOff>200388</xdr:colOff>
      <xdr:row>12</xdr:row>
      <xdr:rowOff>88665</xdr:rowOff>
    </xdr:to>
    <xdr:sp macro="" textlink="">
      <xdr:nvSpPr>
        <xdr:cNvPr id="641" name="Oval 139">
          <a:extLst>
            <a:ext uri="{FF2B5EF4-FFF2-40B4-BE49-F238E27FC236}">
              <a16:creationId xmlns:a16="http://schemas.microsoft.com/office/drawing/2014/main" id="{00000000-0008-0000-0800-000081020000}"/>
            </a:ext>
          </a:extLst>
        </xdr:cNvPr>
        <xdr:cNvSpPr>
          <a:spLocks noChangeArrowheads="1"/>
        </xdr:cNvSpPr>
      </xdr:nvSpPr>
      <xdr:spPr bwMode="auto">
        <a:xfrm>
          <a:off x="9602478" y="2056770"/>
          <a:ext cx="132435" cy="1273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67953</xdr:colOff>
      <xdr:row>9</xdr:row>
      <xdr:rowOff>6798</xdr:rowOff>
    </xdr:from>
    <xdr:to>
      <xdr:col>35</xdr:col>
      <xdr:colOff>200388</xdr:colOff>
      <xdr:row>9</xdr:row>
      <xdr:rowOff>132823</xdr:rowOff>
    </xdr:to>
    <xdr:sp macro="" textlink="">
      <xdr:nvSpPr>
        <xdr:cNvPr id="642" name="Oval 141">
          <a:extLst>
            <a:ext uri="{FF2B5EF4-FFF2-40B4-BE49-F238E27FC236}">
              <a16:creationId xmlns:a16="http://schemas.microsoft.com/office/drawing/2014/main" id="{00000000-0008-0000-0800-000082020000}"/>
            </a:ext>
          </a:extLst>
        </xdr:cNvPr>
        <xdr:cNvSpPr>
          <a:spLocks noChangeArrowheads="1"/>
        </xdr:cNvSpPr>
      </xdr:nvSpPr>
      <xdr:spPr bwMode="auto">
        <a:xfrm>
          <a:off x="9602478" y="1502223"/>
          <a:ext cx="132435" cy="126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11</xdr:row>
      <xdr:rowOff>0</xdr:rowOff>
    </xdr:from>
    <xdr:to>
      <xdr:col>35</xdr:col>
      <xdr:colOff>0</xdr:colOff>
      <xdr:row>13</xdr:row>
      <xdr:rowOff>171450</xdr:rowOff>
    </xdr:to>
    <xdr:sp macro="" textlink="">
      <xdr:nvSpPr>
        <xdr:cNvPr id="85126" name="Line 281">
          <a:extLst>
            <a:ext uri="{FF2B5EF4-FFF2-40B4-BE49-F238E27FC236}">
              <a16:creationId xmlns:a16="http://schemas.microsoft.com/office/drawing/2014/main" id="{00000000-0008-0000-0800-0000864C0100}"/>
            </a:ext>
          </a:extLst>
        </xdr:cNvPr>
        <xdr:cNvSpPr>
          <a:spLocks noChangeShapeType="1"/>
        </xdr:cNvSpPr>
      </xdr:nvSpPr>
      <xdr:spPr bwMode="auto">
        <a:xfrm flipH="1">
          <a:off x="8496300" y="18954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24589</xdr:colOff>
      <xdr:row>18</xdr:row>
      <xdr:rowOff>22298</xdr:rowOff>
    </xdr:from>
    <xdr:to>
      <xdr:col>9</xdr:col>
      <xdr:colOff>159111</xdr:colOff>
      <xdr:row>18</xdr:row>
      <xdr:rowOff>119522</xdr:rowOff>
    </xdr:to>
    <xdr:sp macro="" textlink="">
      <xdr:nvSpPr>
        <xdr:cNvPr id="703" name="Oval 134">
          <a:extLst>
            <a:ext uri="{FF2B5EF4-FFF2-40B4-BE49-F238E27FC236}">
              <a16:creationId xmlns:a16="http://schemas.microsoft.com/office/drawing/2014/main" id="{00000000-0008-0000-0800-0000BF020000}"/>
            </a:ext>
          </a:extLst>
        </xdr:cNvPr>
        <xdr:cNvSpPr>
          <a:spLocks noChangeArrowheads="1"/>
        </xdr:cNvSpPr>
      </xdr:nvSpPr>
      <xdr:spPr bwMode="auto">
        <a:xfrm>
          <a:off x="1958164" y="3327473"/>
          <a:ext cx="134522" cy="97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24589</xdr:colOff>
      <xdr:row>18</xdr:row>
      <xdr:rowOff>119522</xdr:rowOff>
    </xdr:from>
    <xdr:to>
      <xdr:col>9</xdr:col>
      <xdr:colOff>159111</xdr:colOff>
      <xdr:row>19</xdr:row>
      <xdr:rowOff>77242</xdr:rowOff>
    </xdr:to>
    <xdr:sp macro="" textlink="">
      <xdr:nvSpPr>
        <xdr:cNvPr id="704" name="Oval 135">
          <a:extLst>
            <a:ext uri="{FF2B5EF4-FFF2-40B4-BE49-F238E27FC236}">
              <a16:creationId xmlns:a16="http://schemas.microsoft.com/office/drawing/2014/main" id="{00000000-0008-0000-0800-0000C0020000}"/>
            </a:ext>
          </a:extLst>
        </xdr:cNvPr>
        <xdr:cNvSpPr>
          <a:spLocks noChangeArrowheads="1"/>
        </xdr:cNvSpPr>
      </xdr:nvSpPr>
      <xdr:spPr bwMode="auto">
        <a:xfrm>
          <a:off x="1958164" y="3424697"/>
          <a:ext cx="134522" cy="1291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24589</xdr:colOff>
      <xdr:row>19</xdr:row>
      <xdr:rowOff>77241</xdr:rowOff>
    </xdr:from>
    <xdr:to>
      <xdr:col>9</xdr:col>
      <xdr:colOff>159111</xdr:colOff>
      <xdr:row>19</xdr:row>
      <xdr:rowOff>174465</xdr:rowOff>
    </xdr:to>
    <xdr:sp macro="" textlink="">
      <xdr:nvSpPr>
        <xdr:cNvPr id="707" name="Oval 138">
          <a:extLst>
            <a:ext uri="{FF2B5EF4-FFF2-40B4-BE49-F238E27FC236}">
              <a16:creationId xmlns:a16="http://schemas.microsoft.com/office/drawing/2014/main" id="{00000000-0008-0000-0800-0000C3020000}"/>
            </a:ext>
          </a:extLst>
        </xdr:cNvPr>
        <xdr:cNvSpPr>
          <a:spLocks noChangeArrowheads="1"/>
        </xdr:cNvSpPr>
      </xdr:nvSpPr>
      <xdr:spPr bwMode="auto">
        <a:xfrm>
          <a:off x="1958164" y="3553866"/>
          <a:ext cx="134522" cy="97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155311</xdr:colOff>
      <xdr:row>17</xdr:row>
      <xdr:rowOff>94346</xdr:rowOff>
    </xdr:from>
    <xdr:to>
      <xdr:col>9</xdr:col>
      <xdr:colOff>14981</xdr:colOff>
      <xdr:row>18</xdr:row>
      <xdr:rowOff>12576</xdr:rowOff>
    </xdr:to>
    <xdr:sp macro="" textlink="">
      <xdr:nvSpPr>
        <xdr:cNvPr id="709" name="Oval 140">
          <a:extLst>
            <a:ext uri="{FF2B5EF4-FFF2-40B4-BE49-F238E27FC236}">
              <a16:creationId xmlns:a16="http://schemas.microsoft.com/office/drawing/2014/main" id="{00000000-0008-0000-0800-0000C5020000}"/>
            </a:ext>
          </a:extLst>
        </xdr:cNvPr>
        <xdr:cNvSpPr>
          <a:spLocks noChangeArrowheads="1"/>
        </xdr:cNvSpPr>
      </xdr:nvSpPr>
      <xdr:spPr bwMode="auto">
        <a:xfrm>
          <a:off x="1812661" y="3189971"/>
          <a:ext cx="135895" cy="1277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24589</xdr:colOff>
      <xdr:row>17</xdr:row>
      <xdr:rowOff>94346</xdr:rowOff>
    </xdr:from>
    <xdr:to>
      <xdr:col>9</xdr:col>
      <xdr:colOff>159111</xdr:colOff>
      <xdr:row>18</xdr:row>
      <xdr:rowOff>12576</xdr:rowOff>
    </xdr:to>
    <xdr:sp macro="" textlink="">
      <xdr:nvSpPr>
        <xdr:cNvPr id="710" name="Oval 141">
          <a:extLst>
            <a:ext uri="{FF2B5EF4-FFF2-40B4-BE49-F238E27FC236}">
              <a16:creationId xmlns:a16="http://schemas.microsoft.com/office/drawing/2014/main" id="{00000000-0008-0000-0800-0000C6020000}"/>
            </a:ext>
          </a:extLst>
        </xdr:cNvPr>
        <xdr:cNvSpPr>
          <a:spLocks noChangeArrowheads="1"/>
        </xdr:cNvSpPr>
      </xdr:nvSpPr>
      <xdr:spPr bwMode="auto">
        <a:xfrm>
          <a:off x="1958164" y="3189971"/>
          <a:ext cx="134522" cy="1277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9807</xdr:colOff>
      <xdr:row>17</xdr:row>
      <xdr:rowOff>94346</xdr:rowOff>
    </xdr:from>
    <xdr:to>
      <xdr:col>8</xdr:col>
      <xdr:colOff>145702</xdr:colOff>
      <xdr:row>18</xdr:row>
      <xdr:rowOff>12576</xdr:rowOff>
    </xdr:to>
    <xdr:sp macro="" textlink="">
      <xdr:nvSpPr>
        <xdr:cNvPr id="711" name="Oval 142">
          <a:extLst>
            <a:ext uri="{FF2B5EF4-FFF2-40B4-BE49-F238E27FC236}">
              <a16:creationId xmlns:a16="http://schemas.microsoft.com/office/drawing/2014/main" id="{00000000-0008-0000-0800-0000C7020000}"/>
            </a:ext>
          </a:extLst>
        </xdr:cNvPr>
        <xdr:cNvSpPr>
          <a:spLocks noChangeArrowheads="1"/>
        </xdr:cNvSpPr>
      </xdr:nvSpPr>
      <xdr:spPr bwMode="auto">
        <a:xfrm>
          <a:off x="1667157" y="3189971"/>
          <a:ext cx="135895" cy="1277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164919</xdr:colOff>
      <xdr:row>18</xdr:row>
      <xdr:rowOff>12576</xdr:rowOff>
    </xdr:from>
    <xdr:to>
      <xdr:col>9</xdr:col>
      <xdr:colOff>24589</xdr:colOff>
      <xdr:row>18</xdr:row>
      <xdr:rowOff>109800</xdr:rowOff>
    </xdr:to>
    <xdr:sp macro="" textlink="">
      <xdr:nvSpPr>
        <xdr:cNvPr id="712" name="Oval 143">
          <a:extLst>
            <a:ext uri="{FF2B5EF4-FFF2-40B4-BE49-F238E27FC236}">
              <a16:creationId xmlns:a16="http://schemas.microsoft.com/office/drawing/2014/main" id="{00000000-0008-0000-0800-0000C8020000}"/>
            </a:ext>
          </a:extLst>
        </xdr:cNvPr>
        <xdr:cNvSpPr>
          <a:spLocks noChangeArrowheads="1"/>
        </xdr:cNvSpPr>
      </xdr:nvSpPr>
      <xdr:spPr bwMode="auto">
        <a:xfrm>
          <a:off x="1822269" y="3317751"/>
          <a:ext cx="135895" cy="97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19416</xdr:colOff>
      <xdr:row>18</xdr:row>
      <xdr:rowOff>12576</xdr:rowOff>
    </xdr:from>
    <xdr:to>
      <xdr:col>8</xdr:col>
      <xdr:colOff>155311</xdr:colOff>
      <xdr:row>18</xdr:row>
      <xdr:rowOff>109800</xdr:rowOff>
    </xdr:to>
    <xdr:sp macro="" textlink="">
      <xdr:nvSpPr>
        <xdr:cNvPr id="713" name="Oval 144">
          <a:extLst>
            <a:ext uri="{FF2B5EF4-FFF2-40B4-BE49-F238E27FC236}">
              <a16:creationId xmlns:a16="http://schemas.microsoft.com/office/drawing/2014/main" id="{00000000-0008-0000-0800-0000C9020000}"/>
            </a:ext>
          </a:extLst>
        </xdr:cNvPr>
        <xdr:cNvSpPr>
          <a:spLocks noChangeArrowheads="1"/>
        </xdr:cNvSpPr>
      </xdr:nvSpPr>
      <xdr:spPr bwMode="auto">
        <a:xfrm>
          <a:off x="1676766" y="3317751"/>
          <a:ext cx="135895" cy="97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155311</xdr:colOff>
      <xdr:row>18</xdr:row>
      <xdr:rowOff>119522</xdr:rowOff>
    </xdr:from>
    <xdr:to>
      <xdr:col>9</xdr:col>
      <xdr:colOff>14981</xdr:colOff>
      <xdr:row>19</xdr:row>
      <xdr:rowOff>77242</xdr:rowOff>
    </xdr:to>
    <xdr:sp macro="" textlink="">
      <xdr:nvSpPr>
        <xdr:cNvPr id="714" name="Oval 145">
          <a:extLst>
            <a:ext uri="{FF2B5EF4-FFF2-40B4-BE49-F238E27FC236}">
              <a16:creationId xmlns:a16="http://schemas.microsoft.com/office/drawing/2014/main" id="{00000000-0008-0000-0800-0000CA020000}"/>
            </a:ext>
          </a:extLst>
        </xdr:cNvPr>
        <xdr:cNvSpPr>
          <a:spLocks noChangeArrowheads="1"/>
        </xdr:cNvSpPr>
      </xdr:nvSpPr>
      <xdr:spPr bwMode="auto">
        <a:xfrm>
          <a:off x="1812661" y="3424697"/>
          <a:ext cx="135895" cy="1291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19416</xdr:colOff>
      <xdr:row>19</xdr:row>
      <xdr:rowOff>86963</xdr:rowOff>
    </xdr:from>
    <xdr:to>
      <xdr:col>8</xdr:col>
      <xdr:colOff>155311</xdr:colOff>
      <xdr:row>19</xdr:row>
      <xdr:rowOff>184187</xdr:rowOff>
    </xdr:to>
    <xdr:sp macro="" textlink="">
      <xdr:nvSpPr>
        <xdr:cNvPr id="715" name="Oval 146">
          <a:extLst>
            <a:ext uri="{FF2B5EF4-FFF2-40B4-BE49-F238E27FC236}">
              <a16:creationId xmlns:a16="http://schemas.microsoft.com/office/drawing/2014/main" id="{00000000-0008-0000-0800-0000CB020000}"/>
            </a:ext>
          </a:extLst>
        </xdr:cNvPr>
        <xdr:cNvSpPr>
          <a:spLocks noChangeArrowheads="1"/>
        </xdr:cNvSpPr>
      </xdr:nvSpPr>
      <xdr:spPr bwMode="auto">
        <a:xfrm>
          <a:off x="1676766" y="3563588"/>
          <a:ext cx="135895" cy="97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164919</xdr:colOff>
      <xdr:row>19</xdr:row>
      <xdr:rowOff>77241</xdr:rowOff>
    </xdr:from>
    <xdr:to>
      <xdr:col>9</xdr:col>
      <xdr:colOff>24589</xdr:colOff>
      <xdr:row>19</xdr:row>
      <xdr:rowOff>174465</xdr:rowOff>
    </xdr:to>
    <xdr:sp macro="" textlink="">
      <xdr:nvSpPr>
        <xdr:cNvPr id="719" name="Oval 150">
          <a:extLst>
            <a:ext uri="{FF2B5EF4-FFF2-40B4-BE49-F238E27FC236}">
              <a16:creationId xmlns:a16="http://schemas.microsoft.com/office/drawing/2014/main" id="{00000000-0008-0000-0800-0000CF020000}"/>
            </a:ext>
          </a:extLst>
        </xdr:cNvPr>
        <xdr:cNvSpPr>
          <a:spLocks noChangeArrowheads="1"/>
        </xdr:cNvSpPr>
      </xdr:nvSpPr>
      <xdr:spPr bwMode="auto">
        <a:xfrm>
          <a:off x="1822269" y="3553866"/>
          <a:ext cx="135895" cy="97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19416</xdr:colOff>
      <xdr:row>18</xdr:row>
      <xdr:rowOff>119522</xdr:rowOff>
    </xdr:from>
    <xdr:to>
      <xdr:col>8</xdr:col>
      <xdr:colOff>155311</xdr:colOff>
      <xdr:row>19</xdr:row>
      <xdr:rowOff>77242</xdr:rowOff>
    </xdr:to>
    <xdr:sp macro="" textlink="">
      <xdr:nvSpPr>
        <xdr:cNvPr id="720" name="Oval 151">
          <a:extLst>
            <a:ext uri="{FF2B5EF4-FFF2-40B4-BE49-F238E27FC236}">
              <a16:creationId xmlns:a16="http://schemas.microsoft.com/office/drawing/2014/main" id="{00000000-0008-0000-0800-0000D0020000}"/>
            </a:ext>
          </a:extLst>
        </xdr:cNvPr>
        <xdr:cNvSpPr>
          <a:spLocks noChangeArrowheads="1"/>
        </xdr:cNvSpPr>
      </xdr:nvSpPr>
      <xdr:spPr bwMode="auto">
        <a:xfrm>
          <a:off x="1676766" y="3424697"/>
          <a:ext cx="135895" cy="1291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4285</xdr:colOff>
      <xdr:row>18</xdr:row>
      <xdr:rowOff>16903</xdr:rowOff>
    </xdr:from>
    <xdr:to>
      <xdr:col>10</xdr:col>
      <xdr:colOff>138807</xdr:colOff>
      <xdr:row>18</xdr:row>
      <xdr:rowOff>114127</xdr:rowOff>
    </xdr:to>
    <xdr:sp macro="" textlink="">
      <xdr:nvSpPr>
        <xdr:cNvPr id="724" name="Oval 134">
          <a:extLst>
            <a:ext uri="{FF2B5EF4-FFF2-40B4-BE49-F238E27FC236}">
              <a16:creationId xmlns:a16="http://schemas.microsoft.com/office/drawing/2014/main" id="{00000000-0008-0000-0800-0000D4020000}"/>
            </a:ext>
          </a:extLst>
        </xdr:cNvPr>
        <xdr:cNvSpPr>
          <a:spLocks noChangeArrowheads="1"/>
        </xdr:cNvSpPr>
      </xdr:nvSpPr>
      <xdr:spPr bwMode="auto">
        <a:xfrm>
          <a:off x="2099785" y="3322078"/>
          <a:ext cx="134522" cy="97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4285</xdr:colOff>
      <xdr:row>18</xdr:row>
      <xdr:rowOff>114127</xdr:rowOff>
    </xdr:from>
    <xdr:to>
      <xdr:col>10</xdr:col>
      <xdr:colOff>138807</xdr:colOff>
      <xdr:row>19</xdr:row>
      <xdr:rowOff>71847</xdr:rowOff>
    </xdr:to>
    <xdr:sp macro="" textlink="">
      <xdr:nvSpPr>
        <xdr:cNvPr id="725" name="Oval 135">
          <a:extLst>
            <a:ext uri="{FF2B5EF4-FFF2-40B4-BE49-F238E27FC236}">
              <a16:creationId xmlns:a16="http://schemas.microsoft.com/office/drawing/2014/main" id="{00000000-0008-0000-0800-0000D5020000}"/>
            </a:ext>
          </a:extLst>
        </xdr:cNvPr>
        <xdr:cNvSpPr>
          <a:spLocks noChangeArrowheads="1"/>
        </xdr:cNvSpPr>
      </xdr:nvSpPr>
      <xdr:spPr bwMode="auto">
        <a:xfrm>
          <a:off x="2099785" y="3419302"/>
          <a:ext cx="134522" cy="1291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4285</xdr:colOff>
      <xdr:row>19</xdr:row>
      <xdr:rowOff>71845</xdr:rowOff>
    </xdr:from>
    <xdr:to>
      <xdr:col>10</xdr:col>
      <xdr:colOff>138807</xdr:colOff>
      <xdr:row>19</xdr:row>
      <xdr:rowOff>169069</xdr:rowOff>
    </xdr:to>
    <xdr:sp macro="" textlink="">
      <xdr:nvSpPr>
        <xdr:cNvPr id="728" name="Oval 138">
          <a:extLst>
            <a:ext uri="{FF2B5EF4-FFF2-40B4-BE49-F238E27FC236}">
              <a16:creationId xmlns:a16="http://schemas.microsoft.com/office/drawing/2014/main" id="{00000000-0008-0000-0800-0000D8020000}"/>
            </a:ext>
          </a:extLst>
        </xdr:cNvPr>
        <xdr:cNvSpPr>
          <a:spLocks noChangeArrowheads="1"/>
        </xdr:cNvSpPr>
      </xdr:nvSpPr>
      <xdr:spPr bwMode="auto">
        <a:xfrm>
          <a:off x="2099785" y="3548470"/>
          <a:ext cx="134522" cy="97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4285</xdr:colOff>
      <xdr:row>17</xdr:row>
      <xdr:rowOff>88951</xdr:rowOff>
    </xdr:from>
    <xdr:to>
      <xdr:col>10</xdr:col>
      <xdr:colOff>138807</xdr:colOff>
      <xdr:row>18</xdr:row>
      <xdr:rowOff>7181</xdr:rowOff>
    </xdr:to>
    <xdr:sp macro="" textlink="">
      <xdr:nvSpPr>
        <xdr:cNvPr id="730" name="Oval 141">
          <a:extLst>
            <a:ext uri="{FF2B5EF4-FFF2-40B4-BE49-F238E27FC236}">
              <a16:creationId xmlns:a16="http://schemas.microsoft.com/office/drawing/2014/main" id="{00000000-0008-0000-0800-0000DA020000}"/>
            </a:ext>
          </a:extLst>
        </xdr:cNvPr>
        <xdr:cNvSpPr>
          <a:spLocks noChangeArrowheads="1"/>
        </xdr:cNvSpPr>
      </xdr:nvSpPr>
      <xdr:spPr bwMode="auto">
        <a:xfrm>
          <a:off x="2099785" y="3184576"/>
          <a:ext cx="134522" cy="1277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277954</xdr:colOff>
      <xdr:row>13</xdr:row>
      <xdr:rowOff>95696</xdr:rowOff>
    </xdr:from>
    <xdr:to>
      <xdr:col>10</xdr:col>
      <xdr:colOff>126807</xdr:colOff>
      <xdr:row>17</xdr:row>
      <xdr:rowOff>92214</xdr:rowOff>
    </xdr:to>
    <xdr:grpSp>
      <xdr:nvGrpSpPr>
        <xdr:cNvPr id="646" name="グループ化 645">
          <a:extLst>
            <a:ext uri="{FF2B5EF4-FFF2-40B4-BE49-F238E27FC236}">
              <a16:creationId xmlns:a16="http://schemas.microsoft.com/office/drawing/2014/main" id="{00000000-0008-0000-0800-000086020000}"/>
            </a:ext>
          </a:extLst>
        </xdr:cNvPr>
        <xdr:cNvGrpSpPr/>
      </xdr:nvGrpSpPr>
      <xdr:grpSpPr>
        <a:xfrm>
          <a:off x="1652867" y="2389979"/>
          <a:ext cx="561157" cy="791648"/>
          <a:chOff x="9191344" y="3176986"/>
          <a:chExt cx="557705" cy="796768"/>
        </a:xfrm>
      </xdr:grpSpPr>
      <xdr:sp macro="" textlink="">
        <xdr:nvSpPr>
          <xdr:cNvPr id="675" name="Oval 134">
            <a:extLst>
              <a:ext uri="{FF2B5EF4-FFF2-40B4-BE49-F238E27FC236}">
                <a16:creationId xmlns:a16="http://schemas.microsoft.com/office/drawing/2014/main" id="{00000000-0008-0000-0800-0000A3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316190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76" name="Oval 135">
            <a:extLst>
              <a:ext uri="{FF2B5EF4-FFF2-40B4-BE49-F238E27FC236}">
                <a16:creationId xmlns:a16="http://schemas.microsoft.com/office/drawing/2014/main" id="{00000000-0008-0000-0800-0000A4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410901"/>
            <a:ext cx="132282" cy="12583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77" name="Oval 136">
            <a:extLst>
              <a:ext uri="{FF2B5EF4-FFF2-40B4-BE49-F238E27FC236}">
                <a16:creationId xmlns:a16="http://schemas.microsoft.com/office/drawing/2014/main" id="{00000000-0008-0000-0800-0000A5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879043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78" name="Oval 137">
            <a:extLst>
              <a:ext uri="{FF2B5EF4-FFF2-40B4-BE49-F238E27FC236}">
                <a16:creationId xmlns:a16="http://schemas.microsoft.com/office/drawing/2014/main" id="{00000000-0008-0000-0800-0000A6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776214"/>
            <a:ext cx="132282" cy="9335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79" name="Oval 138">
            <a:extLst>
              <a:ext uri="{FF2B5EF4-FFF2-40B4-BE49-F238E27FC236}">
                <a16:creationId xmlns:a16="http://schemas.microsoft.com/office/drawing/2014/main" id="{00000000-0008-0000-0800-0000A7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536731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0" name="Oval 139">
            <a:extLst>
              <a:ext uri="{FF2B5EF4-FFF2-40B4-BE49-F238E27FC236}">
                <a16:creationId xmlns:a16="http://schemas.microsoft.com/office/drawing/2014/main" id="{00000000-0008-0000-0800-0000A8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631442"/>
            <a:ext cx="132282" cy="1258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1" name="Oval 140">
            <a:extLst>
              <a:ext uri="{FF2B5EF4-FFF2-40B4-BE49-F238E27FC236}">
                <a16:creationId xmlns:a16="http://schemas.microsoft.com/office/drawing/2014/main" id="{00000000-0008-0000-0800-0000A9020000}"/>
              </a:ext>
            </a:extLst>
          </xdr:cNvPr>
          <xdr:cNvSpPr>
            <a:spLocks noChangeArrowheads="1"/>
          </xdr:cNvSpPr>
        </xdr:nvSpPr>
        <xdr:spPr bwMode="auto">
          <a:xfrm>
            <a:off x="9334425" y="3182242"/>
            <a:ext cx="133632" cy="12447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2" name="Oval 141">
            <a:extLst>
              <a:ext uri="{FF2B5EF4-FFF2-40B4-BE49-F238E27FC236}">
                <a16:creationId xmlns:a16="http://schemas.microsoft.com/office/drawing/2014/main" id="{00000000-0008-0000-0800-0000AA020000}"/>
              </a:ext>
            </a:extLst>
          </xdr:cNvPr>
          <xdr:cNvSpPr>
            <a:spLocks noChangeArrowheads="1"/>
          </xdr:cNvSpPr>
        </xdr:nvSpPr>
        <xdr:spPr bwMode="auto">
          <a:xfrm>
            <a:off x="9477505" y="3182242"/>
            <a:ext cx="132282" cy="12447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3" name="Oval 142">
            <a:extLst>
              <a:ext uri="{FF2B5EF4-FFF2-40B4-BE49-F238E27FC236}">
                <a16:creationId xmlns:a16="http://schemas.microsoft.com/office/drawing/2014/main" id="{00000000-0008-0000-0800-0000AB020000}"/>
              </a:ext>
            </a:extLst>
          </xdr:cNvPr>
          <xdr:cNvSpPr>
            <a:spLocks noChangeArrowheads="1"/>
          </xdr:cNvSpPr>
        </xdr:nvSpPr>
        <xdr:spPr bwMode="auto">
          <a:xfrm>
            <a:off x="9191344" y="3182242"/>
            <a:ext cx="133632" cy="12447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4" name="Oval 143">
            <a:extLst>
              <a:ext uri="{FF2B5EF4-FFF2-40B4-BE49-F238E27FC236}">
                <a16:creationId xmlns:a16="http://schemas.microsoft.com/office/drawing/2014/main" id="{00000000-0008-0000-0800-0000AC020000}"/>
              </a:ext>
            </a:extLst>
          </xdr:cNvPr>
          <xdr:cNvSpPr>
            <a:spLocks noChangeArrowheads="1"/>
          </xdr:cNvSpPr>
        </xdr:nvSpPr>
        <xdr:spPr bwMode="auto">
          <a:xfrm>
            <a:off x="9343873" y="3306719"/>
            <a:ext cx="13363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5" name="Oval 144">
            <a:extLst>
              <a:ext uri="{FF2B5EF4-FFF2-40B4-BE49-F238E27FC236}">
                <a16:creationId xmlns:a16="http://schemas.microsoft.com/office/drawing/2014/main" id="{00000000-0008-0000-0800-0000AD020000}"/>
              </a:ext>
            </a:extLst>
          </xdr:cNvPr>
          <xdr:cNvSpPr>
            <a:spLocks noChangeArrowheads="1"/>
          </xdr:cNvSpPr>
        </xdr:nvSpPr>
        <xdr:spPr bwMode="auto">
          <a:xfrm>
            <a:off x="9200793" y="3306719"/>
            <a:ext cx="13363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6" name="Oval 145">
            <a:extLst>
              <a:ext uri="{FF2B5EF4-FFF2-40B4-BE49-F238E27FC236}">
                <a16:creationId xmlns:a16="http://schemas.microsoft.com/office/drawing/2014/main" id="{00000000-0008-0000-0800-0000AE020000}"/>
              </a:ext>
            </a:extLst>
          </xdr:cNvPr>
          <xdr:cNvSpPr>
            <a:spLocks noChangeArrowheads="1"/>
          </xdr:cNvSpPr>
        </xdr:nvSpPr>
        <xdr:spPr bwMode="auto">
          <a:xfrm>
            <a:off x="9334425" y="3410901"/>
            <a:ext cx="133632" cy="12583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7" name="Oval 146">
            <a:extLst>
              <a:ext uri="{FF2B5EF4-FFF2-40B4-BE49-F238E27FC236}">
                <a16:creationId xmlns:a16="http://schemas.microsoft.com/office/drawing/2014/main" id="{00000000-0008-0000-0800-0000AF020000}"/>
              </a:ext>
            </a:extLst>
          </xdr:cNvPr>
          <xdr:cNvSpPr>
            <a:spLocks noChangeArrowheads="1"/>
          </xdr:cNvSpPr>
        </xdr:nvSpPr>
        <xdr:spPr bwMode="auto">
          <a:xfrm>
            <a:off x="9200793" y="3546202"/>
            <a:ext cx="13363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8" name="Oval 147">
            <a:extLst>
              <a:ext uri="{FF2B5EF4-FFF2-40B4-BE49-F238E27FC236}">
                <a16:creationId xmlns:a16="http://schemas.microsoft.com/office/drawing/2014/main" id="{00000000-0008-0000-0800-0000B0020000}"/>
              </a:ext>
            </a:extLst>
          </xdr:cNvPr>
          <xdr:cNvSpPr>
            <a:spLocks noChangeArrowheads="1"/>
          </xdr:cNvSpPr>
        </xdr:nvSpPr>
        <xdr:spPr bwMode="auto">
          <a:xfrm>
            <a:off x="9353322" y="3869572"/>
            <a:ext cx="133632" cy="10418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89" name="Oval 148">
            <a:extLst>
              <a:ext uri="{FF2B5EF4-FFF2-40B4-BE49-F238E27FC236}">
                <a16:creationId xmlns:a16="http://schemas.microsoft.com/office/drawing/2014/main" id="{00000000-0008-0000-0800-0000B1020000}"/>
              </a:ext>
            </a:extLst>
          </xdr:cNvPr>
          <xdr:cNvSpPr>
            <a:spLocks noChangeArrowheads="1"/>
          </xdr:cNvSpPr>
        </xdr:nvSpPr>
        <xdr:spPr bwMode="auto">
          <a:xfrm>
            <a:off x="9353322" y="3631442"/>
            <a:ext cx="133632" cy="1258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0" name="Oval 149">
            <a:extLst>
              <a:ext uri="{FF2B5EF4-FFF2-40B4-BE49-F238E27FC236}">
                <a16:creationId xmlns:a16="http://schemas.microsoft.com/office/drawing/2014/main" id="{00000000-0008-0000-0800-0000B2020000}"/>
              </a:ext>
            </a:extLst>
          </xdr:cNvPr>
          <xdr:cNvSpPr>
            <a:spLocks noChangeArrowheads="1"/>
          </xdr:cNvSpPr>
        </xdr:nvSpPr>
        <xdr:spPr bwMode="auto">
          <a:xfrm>
            <a:off x="9353322" y="3766743"/>
            <a:ext cx="133632" cy="9335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1" name="Oval 150">
            <a:extLst>
              <a:ext uri="{FF2B5EF4-FFF2-40B4-BE49-F238E27FC236}">
                <a16:creationId xmlns:a16="http://schemas.microsoft.com/office/drawing/2014/main" id="{00000000-0008-0000-0800-0000B3020000}"/>
              </a:ext>
            </a:extLst>
          </xdr:cNvPr>
          <xdr:cNvSpPr>
            <a:spLocks noChangeArrowheads="1"/>
          </xdr:cNvSpPr>
        </xdr:nvSpPr>
        <xdr:spPr bwMode="auto">
          <a:xfrm>
            <a:off x="9343873" y="3536731"/>
            <a:ext cx="13363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2" name="Oval 151">
            <a:extLst>
              <a:ext uri="{FF2B5EF4-FFF2-40B4-BE49-F238E27FC236}">
                <a16:creationId xmlns:a16="http://schemas.microsoft.com/office/drawing/2014/main" id="{00000000-0008-0000-0800-0000B4020000}"/>
              </a:ext>
            </a:extLst>
          </xdr:cNvPr>
          <xdr:cNvSpPr>
            <a:spLocks noChangeArrowheads="1"/>
          </xdr:cNvSpPr>
        </xdr:nvSpPr>
        <xdr:spPr bwMode="auto">
          <a:xfrm>
            <a:off x="9200793" y="3410901"/>
            <a:ext cx="133632" cy="12583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3" name="Oval 152">
            <a:extLst>
              <a:ext uri="{FF2B5EF4-FFF2-40B4-BE49-F238E27FC236}">
                <a16:creationId xmlns:a16="http://schemas.microsoft.com/office/drawing/2014/main" id="{00000000-0008-0000-0800-0000B5020000}"/>
              </a:ext>
            </a:extLst>
          </xdr:cNvPr>
          <xdr:cNvSpPr>
            <a:spLocks noChangeArrowheads="1"/>
          </xdr:cNvSpPr>
        </xdr:nvSpPr>
        <xdr:spPr bwMode="auto">
          <a:xfrm>
            <a:off x="9211591" y="3640913"/>
            <a:ext cx="132282" cy="1258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4" name="Oval 153">
            <a:extLst>
              <a:ext uri="{FF2B5EF4-FFF2-40B4-BE49-F238E27FC236}">
                <a16:creationId xmlns:a16="http://schemas.microsoft.com/office/drawing/2014/main" id="{00000000-0008-0000-0800-0000B6020000}"/>
              </a:ext>
            </a:extLst>
          </xdr:cNvPr>
          <xdr:cNvSpPr>
            <a:spLocks noChangeArrowheads="1"/>
          </xdr:cNvSpPr>
        </xdr:nvSpPr>
        <xdr:spPr bwMode="auto">
          <a:xfrm>
            <a:off x="9221040" y="3766743"/>
            <a:ext cx="132282" cy="9335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5" name="Oval 154">
            <a:extLst>
              <a:ext uri="{FF2B5EF4-FFF2-40B4-BE49-F238E27FC236}">
                <a16:creationId xmlns:a16="http://schemas.microsoft.com/office/drawing/2014/main" id="{00000000-0008-0000-0800-0000B7020000}"/>
              </a:ext>
            </a:extLst>
          </xdr:cNvPr>
          <xdr:cNvSpPr>
            <a:spLocks noChangeArrowheads="1"/>
          </xdr:cNvSpPr>
        </xdr:nvSpPr>
        <xdr:spPr bwMode="auto">
          <a:xfrm>
            <a:off x="9221040" y="3869572"/>
            <a:ext cx="132282" cy="10418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6" name="Oval 134">
            <a:extLst>
              <a:ext uri="{FF2B5EF4-FFF2-40B4-BE49-F238E27FC236}">
                <a16:creationId xmlns:a16="http://schemas.microsoft.com/office/drawing/2014/main" id="{00000000-0008-0000-0800-0000B8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310934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7" name="Oval 135">
            <a:extLst>
              <a:ext uri="{FF2B5EF4-FFF2-40B4-BE49-F238E27FC236}">
                <a16:creationId xmlns:a16="http://schemas.microsoft.com/office/drawing/2014/main" id="{00000000-0008-0000-0800-0000B9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405645"/>
            <a:ext cx="132282" cy="12583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8" name="Oval 136">
            <a:extLst>
              <a:ext uri="{FF2B5EF4-FFF2-40B4-BE49-F238E27FC236}">
                <a16:creationId xmlns:a16="http://schemas.microsoft.com/office/drawing/2014/main" id="{00000000-0008-0000-0800-0000BA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873787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99" name="Oval 137">
            <a:extLst>
              <a:ext uri="{FF2B5EF4-FFF2-40B4-BE49-F238E27FC236}">
                <a16:creationId xmlns:a16="http://schemas.microsoft.com/office/drawing/2014/main" id="{00000000-0008-0000-0800-0000BB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770958"/>
            <a:ext cx="132282" cy="9335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00" name="Oval 138">
            <a:extLst>
              <a:ext uri="{FF2B5EF4-FFF2-40B4-BE49-F238E27FC236}">
                <a16:creationId xmlns:a16="http://schemas.microsoft.com/office/drawing/2014/main" id="{00000000-0008-0000-0800-0000BC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531475"/>
            <a:ext cx="132282" cy="947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01" name="Oval 139">
            <a:extLst>
              <a:ext uri="{FF2B5EF4-FFF2-40B4-BE49-F238E27FC236}">
                <a16:creationId xmlns:a16="http://schemas.microsoft.com/office/drawing/2014/main" id="{00000000-0008-0000-0800-0000BD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626186"/>
            <a:ext cx="132282" cy="1258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02" name="Oval 141">
            <a:extLst>
              <a:ext uri="{FF2B5EF4-FFF2-40B4-BE49-F238E27FC236}">
                <a16:creationId xmlns:a16="http://schemas.microsoft.com/office/drawing/2014/main" id="{00000000-0008-0000-0800-0000BE020000}"/>
              </a:ext>
            </a:extLst>
          </xdr:cNvPr>
          <xdr:cNvSpPr>
            <a:spLocks noChangeArrowheads="1"/>
          </xdr:cNvSpPr>
        </xdr:nvSpPr>
        <xdr:spPr bwMode="auto">
          <a:xfrm>
            <a:off x="9616767" y="3176986"/>
            <a:ext cx="132282" cy="12447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9424</xdr:colOff>
      <xdr:row>9</xdr:row>
      <xdr:rowOff>143441</xdr:rowOff>
    </xdr:from>
    <xdr:to>
      <xdr:col>9</xdr:col>
      <xdr:colOff>143680</xdr:colOff>
      <xdr:row>10</xdr:row>
      <xdr:rowOff>37227</xdr:rowOff>
    </xdr:to>
    <xdr:sp macro="" textlink="">
      <xdr:nvSpPr>
        <xdr:cNvPr id="647" name="Oval 134">
          <a:extLst>
            <a:ext uri="{FF2B5EF4-FFF2-40B4-BE49-F238E27FC236}">
              <a16:creationId xmlns:a16="http://schemas.microsoft.com/office/drawing/2014/main" id="{00000000-0008-0000-0800-000087020000}"/>
            </a:ext>
          </a:extLst>
        </xdr:cNvPr>
        <xdr:cNvSpPr>
          <a:spLocks noChangeArrowheads="1"/>
        </xdr:cNvSpPr>
      </xdr:nvSpPr>
      <xdr:spPr bwMode="auto">
        <a:xfrm>
          <a:off x="1959248" y="1633823"/>
          <a:ext cx="134256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9556</xdr:colOff>
      <xdr:row>10</xdr:row>
      <xdr:rowOff>23981</xdr:rowOff>
    </xdr:from>
    <xdr:to>
      <xdr:col>8</xdr:col>
      <xdr:colOff>143812</xdr:colOff>
      <xdr:row>10</xdr:row>
      <xdr:rowOff>150850</xdr:rowOff>
    </xdr:to>
    <xdr:sp macro="" textlink="">
      <xdr:nvSpPr>
        <xdr:cNvPr id="648" name="Oval 135">
          <a:extLst>
            <a:ext uri="{FF2B5EF4-FFF2-40B4-BE49-F238E27FC236}">
              <a16:creationId xmlns:a16="http://schemas.microsoft.com/office/drawing/2014/main" id="{00000000-0008-0000-0800-000088020000}"/>
            </a:ext>
          </a:extLst>
        </xdr:cNvPr>
        <xdr:cNvSpPr>
          <a:spLocks noChangeArrowheads="1"/>
        </xdr:cNvSpPr>
      </xdr:nvSpPr>
      <xdr:spPr bwMode="auto">
        <a:xfrm>
          <a:off x="1679232" y="1716069"/>
          <a:ext cx="134256" cy="1268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9424</xdr:colOff>
      <xdr:row>13</xdr:row>
      <xdr:rowOff>3462</xdr:rowOff>
    </xdr:from>
    <xdr:to>
      <xdr:col>9</xdr:col>
      <xdr:colOff>143680</xdr:colOff>
      <xdr:row>13</xdr:row>
      <xdr:rowOff>98954</xdr:rowOff>
    </xdr:to>
    <xdr:sp macro="" textlink="">
      <xdr:nvSpPr>
        <xdr:cNvPr id="649" name="Oval 136">
          <a:extLst>
            <a:ext uri="{FF2B5EF4-FFF2-40B4-BE49-F238E27FC236}">
              <a16:creationId xmlns:a16="http://schemas.microsoft.com/office/drawing/2014/main" id="{00000000-0008-0000-0800-000089020000}"/>
            </a:ext>
          </a:extLst>
        </xdr:cNvPr>
        <xdr:cNvSpPr>
          <a:spLocks noChangeArrowheads="1"/>
        </xdr:cNvSpPr>
      </xdr:nvSpPr>
      <xdr:spPr bwMode="auto">
        <a:xfrm>
          <a:off x="1959248" y="2300668"/>
          <a:ext cx="134256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9424</xdr:colOff>
      <xdr:row>12</xdr:row>
      <xdr:rowOff>101491</xdr:rowOff>
    </xdr:from>
    <xdr:to>
      <xdr:col>9</xdr:col>
      <xdr:colOff>143680</xdr:colOff>
      <xdr:row>12</xdr:row>
      <xdr:rowOff>195619</xdr:rowOff>
    </xdr:to>
    <xdr:sp macro="" textlink="">
      <xdr:nvSpPr>
        <xdr:cNvPr id="650" name="Oval 137">
          <a:extLst>
            <a:ext uri="{FF2B5EF4-FFF2-40B4-BE49-F238E27FC236}">
              <a16:creationId xmlns:a16="http://schemas.microsoft.com/office/drawing/2014/main" id="{00000000-0008-0000-0800-00008A020000}"/>
            </a:ext>
          </a:extLst>
        </xdr:cNvPr>
        <xdr:cNvSpPr>
          <a:spLocks noChangeArrowheads="1"/>
        </xdr:cNvSpPr>
      </xdr:nvSpPr>
      <xdr:spPr bwMode="auto">
        <a:xfrm>
          <a:off x="1959248" y="2196991"/>
          <a:ext cx="134256" cy="941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9424</xdr:colOff>
      <xdr:row>11</xdr:row>
      <xdr:rowOff>61738</xdr:rowOff>
    </xdr:from>
    <xdr:to>
      <xdr:col>9</xdr:col>
      <xdr:colOff>143680</xdr:colOff>
      <xdr:row>11</xdr:row>
      <xdr:rowOff>157230</xdr:rowOff>
    </xdr:to>
    <xdr:sp macro="" textlink="">
      <xdr:nvSpPr>
        <xdr:cNvPr id="651" name="Oval 138">
          <a:extLst>
            <a:ext uri="{FF2B5EF4-FFF2-40B4-BE49-F238E27FC236}">
              <a16:creationId xmlns:a16="http://schemas.microsoft.com/office/drawing/2014/main" id="{00000000-0008-0000-0800-00008B020000}"/>
            </a:ext>
          </a:extLst>
        </xdr:cNvPr>
        <xdr:cNvSpPr>
          <a:spLocks noChangeArrowheads="1"/>
        </xdr:cNvSpPr>
      </xdr:nvSpPr>
      <xdr:spPr bwMode="auto">
        <a:xfrm>
          <a:off x="1959248" y="1955532"/>
          <a:ext cx="134256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9424</xdr:colOff>
      <xdr:row>11</xdr:row>
      <xdr:rowOff>157230</xdr:rowOff>
    </xdr:from>
    <xdr:to>
      <xdr:col>9</xdr:col>
      <xdr:colOff>143680</xdr:colOff>
      <xdr:row>12</xdr:row>
      <xdr:rowOff>82392</xdr:rowOff>
    </xdr:to>
    <xdr:sp macro="" textlink="">
      <xdr:nvSpPr>
        <xdr:cNvPr id="652" name="Oval 139">
          <a:extLst>
            <a:ext uri="{FF2B5EF4-FFF2-40B4-BE49-F238E27FC236}">
              <a16:creationId xmlns:a16="http://schemas.microsoft.com/office/drawing/2014/main" id="{00000000-0008-0000-0800-00008C020000}"/>
            </a:ext>
          </a:extLst>
        </xdr:cNvPr>
        <xdr:cNvSpPr>
          <a:spLocks noChangeArrowheads="1"/>
        </xdr:cNvSpPr>
      </xdr:nvSpPr>
      <xdr:spPr bwMode="auto">
        <a:xfrm>
          <a:off x="1959248" y="2051024"/>
          <a:ext cx="134256" cy="126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144356</xdr:colOff>
      <xdr:row>9</xdr:row>
      <xdr:rowOff>8388</xdr:rowOff>
    </xdr:from>
    <xdr:to>
      <xdr:col>8</xdr:col>
      <xdr:colOff>279983</xdr:colOff>
      <xdr:row>9</xdr:row>
      <xdr:rowOff>133892</xdr:rowOff>
    </xdr:to>
    <xdr:sp macro="" textlink="">
      <xdr:nvSpPr>
        <xdr:cNvPr id="653" name="Oval 140">
          <a:extLst>
            <a:ext uri="{FF2B5EF4-FFF2-40B4-BE49-F238E27FC236}">
              <a16:creationId xmlns:a16="http://schemas.microsoft.com/office/drawing/2014/main" id="{00000000-0008-0000-0800-00008D020000}"/>
            </a:ext>
          </a:extLst>
        </xdr:cNvPr>
        <xdr:cNvSpPr>
          <a:spLocks noChangeArrowheads="1"/>
        </xdr:cNvSpPr>
      </xdr:nvSpPr>
      <xdr:spPr bwMode="auto">
        <a:xfrm>
          <a:off x="1814032" y="1498770"/>
          <a:ext cx="135627" cy="1255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9424</xdr:colOff>
      <xdr:row>9</xdr:row>
      <xdr:rowOff>8388</xdr:rowOff>
    </xdr:from>
    <xdr:to>
      <xdr:col>9</xdr:col>
      <xdr:colOff>143680</xdr:colOff>
      <xdr:row>9</xdr:row>
      <xdr:rowOff>133892</xdr:rowOff>
    </xdr:to>
    <xdr:sp macro="" textlink="">
      <xdr:nvSpPr>
        <xdr:cNvPr id="654" name="Oval 141">
          <a:extLst>
            <a:ext uri="{FF2B5EF4-FFF2-40B4-BE49-F238E27FC236}">
              <a16:creationId xmlns:a16="http://schemas.microsoft.com/office/drawing/2014/main" id="{00000000-0008-0000-0800-00008E020000}"/>
            </a:ext>
          </a:extLst>
        </xdr:cNvPr>
        <xdr:cNvSpPr>
          <a:spLocks noChangeArrowheads="1"/>
        </xdr:cNvSpPr>
      </xdr:nvSpPr>
      <xdr:spPr bwMode="auto">
        <a:xfrm>
          <a:off x="1959248" y="1498770"/>
          <a:ext cx="134256" cy="1255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279287</xdr:colOff>
      <xdr:row>9</xdr:row>
      <xdr:rowOff>8388</xdr:rowOff>
    </xdr:from>
    <xdr:to>
      <xdr:col>8</xdr:col>
      <xdr:colOff>134767</xdr:colOff>
      <xdr:row>9</xdr:row>
      <xdr:rowOff>133892</xdr:rowOff>
    </xdr:to>
    <xdr:sp macro="" textlink="">
      <xdr:nvSpPr>
        <xdr:cNvPr id="655" name="Oval 142">
          <a:extLst>
            <a:ext uri="{FF2B5EF4-FFF2-40B4-BE49-F238E27FC236}">
              <a16:creationId xmlns:a16="http://schemas.microsoft.com/office/drawing/2014/main" id="{00000000-0008-0000-0800-00008F020000}"/>
            </a:ext>
          </a:extLst>
        </xdr:cNvPr>
        <xdr:cNvSpPr>
          <a:spLocks noChangeArrowheads="1"/>
        </xdr:cNvSpPr>
      </xdr:nvSpPr>
      <xdr:spPr bwMode="auto">
        <a:xfrm>
          <a:off x="1668816" y="1498770"/>
          <a:ext cx="135627" cy="1255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153945</xdr:colOff>
      <xdr:row>9</xdr:row>
      <xdr:rowOff>133892</xdr:rowOff>
    </xdr:from>
    <xdr:to>
      <xdr:col>9</xdr:col>
      <xdr:colOff>9424</xdr:colOff>
      <xdr:row>10</xdr:row>
      <xdr:rowOff>27678</xdr:rowOff>
    </xdr:to>
    <xdr:sp macro="" textlink="">
      <xdr:nvSpPr>
        <xdr:cNvPr id="656" name="Oval 143">
          <a:extLst>
            <a:ext uri="{FF2B5EF4-FFF2-40B4-BE49-F238E27FC236}">
              <a16:creationId xmlns:a16="http://schemas.microsoft.com/office/drawing/2014/main" id="{00000000-0008-0000-0800-000090020000}"/>
            </a:ext>
          </a:extLst>
        </xdr:cNvPr>
        <xdr:cNvSpPr>
          <a:spLocks noChangeArrowheads="1"/>
        </xdr:cNvSpPr>
      </xdr:nvSpPr>
      <xdr:spPr bwMode="auto">
        <a:xfrm>
          <a:off x="1823621" y="1624274"/>
          <a:ext cx="135627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8730</xdr:colOff>
      <xdr:row>9</xdr:row>
      <xdr:rowOff>133892</xdr:rowOff>
    </xdr:from>
    <xdr:to>
      <xdr:col>8</xdr:col>
      <xdr:colOff>144357</xdr:colOff>
      <xdr:row>10</xdr:row>
      <xdr:rowOff>27678</xdr:rowOff>
    </xdr:to>
    <xdr:sp macro="" textlink="">
      <xdr:nvSpPr>
        <xdr:cNvPr id="657" name="Oval 144">
          <a:extLst>
            <a:ext uri="{FF2B5EF4-FFF2-40B4-BE49-F238E27FC236}">
              <a16:creationId xmlns:a16="http://schemas.microsoft.com/office/drawing/2014/main" id="{00000000-0008-0000-0800-000091020000}"/>
            </a:ext>
          </a:extLst>
        </xdr:cNvPr>
        <xdr:cNvSpPr>
          <a:spLocks noChangeArrowheads="1"/>
        </xdr:cNvSpPr>
      </xdr:nvSpPr>
      <xdr:spPr bwMode="auto">
        <a:xfrm>
          <a:off x="1678406" y="1624274"/>
          <a:ext cx="135627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144356</xdr:colOff>
      <xdr:row>10</xdr:row>
      <xdr:rowOff>136576</xdr:rowOff>
    </xdr:from>
    <xdr:to>
      <xdr:col>8</xdr:col>
      <xdr:colOff>279983</xdr:colOff>
      <xdr:row>11</xdr:row>
      <xdr:rowOff>61739</xdr:rowOff>
    </xdr:to>
    <xdr:sp macro="" textlink="">
      <xdr:nvSpPr>
        <xdr:cNvPr id="658" name="Oval 145">
          <a:extLst>
            <a:ext uri="{FF2B5EF4-FFF2-40B4-BE49-F238E27FC236}">
              <a16:creationId xmlns:a16="http://schemas.microsoft.com/office/drawing/2014/main" id="{00000000-0008-0000-0800-000092020000}"/>
            </a:ext>
          </a:extLst>
        </xdr:cNvPr>
        <xdr:cNvSpPr>
          <a:spLocks noChangeArrowheads="1"/>
        </xdr:cNvSpPr>
      </xdr:nvSpPr>
      <xdr:spPr bwMode="auto">
        <a:xfrm>
          <a:off x="1814032" y="1828664"/>
          <a:ext cx="135627" cy="1268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8730</xdr:colOff>
      <xdr:row>11</xdr:row>
      <xdr:rowOff>71287</xdr:rowOff>
    </xdr:from>
    <xdr:to>
      <xdr:col>8</xdr:col>
      <xdr:colOff>144357</xdr:colOff>
      <xdr:row>11</xdr:row>
      <xdr:rowOff>166779</xdr:rowOff>
    </xdr:to>
    <xdr:sp macro="" textlink="">
      <xdr:nvSpPr>
        <xdr:cNvPr id="659" name="Oval 146">
          <a:extLst>
            <a:ext uri="{FF2B5EF4-FFF2-40B4-BE49-F238E27FC236}">
              <a16:creationId xmlns:a16="http://schemas.microsoft.com/office/drawing/2014/main" id="{00000000-0008-0000-0800-000093020000}"/>
            </a:ext>
          </a:extLst>
        </xdr:cNvPr>
        <xdr:cNvSpPr>
          <a:spLocks noChangeArrowheads="1"/>
        </xdr:cNvSpPr>
      </xdr:nvSpPr>
      <xdr:spPr bwMode="auto">
        <a:xfrm>
          <a:off x="1678406" y="1965081"/>
          <a:ext cx="135627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163535</xdr:colOff>
      <xdr:row>12</xdr:row>
      <xdr:rowOff>195619</xdr:rowOff>
    </xdr:from>
    <xdr:to>
      <xdr:col>9</xdr:col>
      <xdr:colOff>19014</xdr:colOff>
      <xdr:row>13</xdr:row>
      <xdr:rowOff>98955</xdr:rowOff>
    </xdr:to>
    <xdr:sp macro="" textlink="">
      <xdr:nvSpPr>
        <xdr:cNvPr id="660" name="Oval 147">
          <a:extLst>
            <a:ext uri="{FF2B5EF4-FFF2-40B4-BE49-F238E27FC236}">
              <a16:creationId xmlns:a16="http://schemas.microsoft.com/office/drawing/2014/main" id="{00000000-0008-0000-0800-000094020000}"/>
            </a:ext>
          </a:extLst>
        </xdr:cNvPr>
        <xdr:cNvSpPr>
          <a:spLocks noChangeArrowheads="1"/>
        </xdr:cNvSpPr>
      </xdr:nvSpPr>
      <xdr:spPr bwMode="auto">
        <a:xfrm>
          <a:off x="1833211" y="2291119"/>
          <a:ext cx="135627" cy="1050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163535</xdr:colOff>
      <xdr:row>11</xdr:row>
      <xdr:rowOff>157230</xdr:rowOff>
    </xdr:from>
    <xdr:to>
      <xdr:col>9</xdr:col>
      <xdr:colOff>19014</xdr:colOff>
      <xdr:row>12</xdr:row>
      <xdr:rowOff>82392</xdr:rowOff>
    </xdr:to>
    <xdr:sp macro="" textlink="">
      <xdr:nvSpPr>
        <xdr:cNvPr id="661" name="Oval 148">
          <a:extLst>
            <a:ext uri="{FF2B5EF4-FFF2-40B4-BE49-F238E27FC236}">
              <a16:creationId xmlns:a16="http://schemas.microsoft.com/office/drawing/2014/main" id="{00000000-0008-0000-0800-000095020000}"/>
            </a:ext>
          </a:extLst>
        </xdr:cNvPr>
        <xdr:cNvSpPr>
          <a:spLocks noChangeArrowheads="1"/>
        </xdr:cNvSpPr>
      </xdr:nvSpPr>
      <xdr:spPr bwMode="auto">
        <a:xfrm>
          <a:off x="1833211" y="2051024"/>
          <a:ext cx="135627" cy="126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163535</xdr:colOff>
      <xdr:row>12</xdr:row>
      <xdr:rowOff>91942</xdr:rowOff>
    </xdr:from>
    <xdr:to>
      <xdr:col>9</xdr:col>
      <xdr:colOff>19014</xdr:colOff>
      <xdr:row>12</xdr:row>
      <xdr:rowOff>186070</xdr:rowOff>
    </xdr:to>
    <xdr:sp macro="" textlink="">
      <xdr:nvSpPr>
        <xdr:cNvPr id="662" name="Oval 149">
          <a:extLst>
            <a:ext uri="{FF2B5EF4-FFF2-40B4-BE49-F238E27FC236}">
              <a16:creationId xmlns:a16="http://schemas.microsoft.com/office/drawing/2014/main" id="{00000000-0008-0000-0800-000096020000}"/>
            </a:ext>
          </a:extLst>
        </xdr:cNvPr>
        <xdr:cNvSpPr>
          <a:spLocks noChangeArrowheads="1"/>
        </xdr:cNvSpPr>
      </xdr:nvSpPr>
      <xdr:spPr bwMode="auto">
        <a:xfrm>
          <a:off x="1833211" y="2187442"/>
          <a:ext cx="135627" cy="941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153945</xdr:colOff>
      <xdr:row>11</xdr:row>
      <xdr:rowOff>61738</xdr:rowOff>
    </xdr:from>
    <xdr:to>
      <xdr:col>9</xdr:col>
      <xdr:colOff>9424</xdr:colOff>
      <xdr:row>11</xdr:row>
      <xdr:rowOff>157230</xdr:rowOff>
    </xdr:to>
    <xdr:sp macro="" textlink="">
      <xdr:nvSpPr>
        <xdr:cNvPr id="663" name="Oval 150">
          <a:extLst>
            <a:ext uri="{FF2B5EF4-FFF2-40B4-BE49-F238E27FC236}">
              <a16:creationId xmlns:a16="http://schemas.microsoft.com/office/drawing/2014/main" id="{00000000-0008-0000-0800-000097020000}"/>
            </a:ext>
          </a:extLst>
        </xdr:cNvPr>
        <xdr:cNvSpPr>
          <a:spLocks noChangeArrowheads="1"/>
        </xdr:cNvSpPr>
      </xdr:nvSpPr>
      <xdr:spPr bwMode="auto">
        <a:xfrm>
          <a:off x="1823621" y="1955532"/>
          <a:ext cx="135627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8730</xdr:colOff>
      <xdr:row>10</xdr:row>
      <xdr:rowOff>136576</xdr:rowOff>
    </xdr:from>
    <xdr:to>
      <xdr:col>8</xdr:col>
      <xdr:colOff>144357</xdr:colOff>
      <xdr:row>11</xdr:row>
      <xdr:rowOff>61739</xdr:rowOff>
    </xdr:to>
    <xdr:sp macro="" textlink="">
      <xdr:nvSpPr>
        <xdr:cNvPr id="664" name="Oval 151">
          <a:extLst>
            <a:ext uri="{FF2B5EF4-FFF2-40B4-BE49-F238E27FC236}">
              <a16:creationId xmlns:a16="http://schemas.microsoft.com/office/drawing/2014/main" id="{00000000-0008-0000-0800-000098020000}"/>
            </a:ext>
          </a:extLst>
        </xdr:cNvPr>
        <xdr:cNvSpPr>
          <a:spLocks noChangeArrowheads="1"/>
        </xdr:cNvSpPr>
      </xdr:nvSpPr>
      <xdr:spPr bwMode="auto">
        <a:xfrm>
          <a:off x="1678406" y="1828664"/>
          <a:ext cx="135627" cy="1268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19689</xdr:colOff>
      <xdr:row>11</xdr:row>
      <xdr:rowOff>166779</xdr:rowOff>
    </xdr:from>
    <xdr:to>
      <xdr:col>8</xdr:col>
      <xdr:colOff>153945</xdr:colOff>
      <xdr:row>12</xdr:row>
      <xdr:rowOff>91941</xdr:rowOff>
    </xdr:to>
    <xdr:sp macro="" textlink="">
      <xdr:nvSpPr>
        <xdr:cNvPr id="665" name="Oval 152">
          <a:extLst>
            <a:ext uri="{FF2B5EF4-FFF2-40B4-BE49-F238E27FC236}">
              <a16:creationId xmlns:a16="http://schemas.microsoft.com/office/drawing/2014/main" id="{00000000-0008-0000-0800-000099020000}"/>
            </a:ext>
          </a:extLst>
        </xdr:cNvPr>
        <xdr:cNvSpPr>
          <a:spLocks noChangeArrowheads="1"/>
        </xdr:cNvSpPr>
      </xdr:nvSpPr>
      <xdr:spPr bwMode="auto">
        <a:xfrm>
          <a:off x="1689365" y="2060573"/>
          <a:ext cx="134256" cy="126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29279</xdr:colOff>
      <xdr:row>12</xdr:row>
      <xdr:rowOff>91942</xdr:rowOff>
    </xdr:from>
    <xdr:to>
      <xdr:col>8</xdr:col>
      <xdr:colOff>163535</xdr:colOff>
      <xdr:row>12</xdr:row>
      <xdr:rowOff>186070</xdr:rowOff>
    </xdr:to>
    <xdr:sp macro="" textlink="">
      <xdr:nvSpPr>
        <xdr:cNvPr id="666" name="Oval 153">
          <a:extLst>
            <a:ext uri="{FF2B5EF4-FFF2-40B4-BE49-F238E27FC236}">
              <a16:creationId xmlns:a16="http://schemas.microsoft.com/office/drawing/2014/main" id="{00000000-0008-0000-0800-00009A020000}"/>
            </a:ext>
          </a:extLst>
        </xdr:cNvPr>
        <xdr:cNvSpPr>
          <a:spLocks noChangeArrowheads="1"/>
        </xdr:cNvSpPr>
      </xdr:nvSpPr>
      <xdr:spPr bwMode="auto">
        <a:xfrm>
          <a:off x="1698955" y="2187442"/>
          <a:ext cx="134256" cy="941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29279</xdr:colOff>
      <xdr:row>12</xdr:row>
      <xdr:rowOff>195619</xdr:rowOff>
    </xdr:from>
    <xdr:to>
      <xdr:col>8</xdr:col>
      <xdr:colOff>163535</xdr:colOff>
      <xdr:row>13</xdr:row>
      <xdr:rowOff>98955</xdr:rowOff>
    </xdr:to>
    <xdr:sp macro="" textlink="">
      <xdr:nvSpPr>
        <xdr:cNvPr id="667" name="Oval 154">
          <a:extLst>
            <a:ext uri="{FF2B5EF4-FFF2-40B4-BE49-F238E27FC236}">
              <a16:creationId xmlns:a16="http://schemas.microsoft.com/office/drawing/2014/main" id="{00000000-0008-0000-0800-00009B020000}"/>
            </a:ext>
          </a:extLst>
        </xdr:cNvPr>
        <xdr:cNvSpPr>
          <a:spLocks noChangeArrowheads="1"/>
        </xdr:cNvSpPr>
      </xdr:nvSpPr>
      <xdr:spPr bwMode="auto">
        <a:xfrm>
          <a:off x="1698955" y="2291119"/>
          <a:ext cx="134256" cy="1050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150765</xdr:colOff>
      <xdr:row>9</xdr:row>
      <xdr:rowOff>138142</xdr:rowOff>
    </xdr:from>
    <xdr:to>
      <xdr:col>10</xdr:col>
      <xdr:colOff>128139</xdr:colOff>
      <xdr:row>10</xdr:row>
      <xdr:rowOff>31928</xdr:rowOff>
    </xdr:to>
    <xdr:sp macro="" textlink="">
      <xdr:nvSpPr>
        <xdr:cNvPr id="668" name="Oval 134">
          <a:extLst>
            <a:ext uri="{FF2B5EF4-FFF2-40B4-BE49-F238E27FC236}">
              <a16:creationId xmlns:a16="http://schemas.microsoft.com/office/drawing/2014/main" id="{00000000-0008-0000-0800-00009C020000}"/>
            </a:ext>
          </a:extLst>
        </xdr:cNvPr>
        <xdr:cNvSpPr>
          <a:spLocks noChangeArrowheads="1"/>
        </xdr:cNvSpPr>
      </xdr:nvSpPr>
      <xdr:spPr bwMode="auto">
        <a:xfrm>
          <a:off x="2100589" y="1628524"/>
          <a:ext cx="134256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150896</xdr:colOff>
      <xdr:row>10</xdr:row>
      <xdr:rowOff>18682</xdr:rowOff>
    </xdr:from>
    <xdr:to>
      <xdr:col>9</xdr:col>
      <xdr:colOff>5004</xdr:colOff>
      <xdr:row>10</xdr:row>
      <xdr:rowOff>145551</xdr:rowOff>
    </xdr:to>
    <xdr:sp macro="" textlink="">
      <xdr:nvSpPr>
        <xdr:cNvPr id="669" name="Oval 135">
          <a:extLst>
            <a:ext uri="{FF2B5EF4-FFF2-40B4-BE49-F238E27FC236}">
              <a16:creationId xmlns:a16="http://schemas.microsoft.com/office/drawing/2014/main" id="{00000000-0008-0000-0800-00009D020000}"/>
            </a:ext>
          </a:extLst>
        </xdr:cNvPr>
        <xdr:cNvSpPr>
          <a:spLocks noChangeArrowheads="1"/>
        </xdr:cNvSpPr>
      </xdr:nvSpPr>
      <xdr:spPr bwMode="auto">
        <a:xfrm>
          <a:off x="1820572" y="1710770"/>
          <a:ext cx="134256" cy="1268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150765</xdr:colOff>
      <xdr:row>12</xdr:row>
      <xdr:rowOff>199869</xdr:rowOff>
    </xdr:from>
    <xdr:to>
      <xdr:col>10</xdr:col>
      <xdr:colOff>128139</xdr:colOff>
      <xdr:row>13</xdr:row>
      <xdr:rowOff>93655</xdr:rowOff>
    </xdr:to>
    <xdr:sp macro="" textlink="">
      <xdr:nvSpPr>
        <xdr:cNvPr id="670" name="Oval 136">
          <a:extLst>
            <a:ext uri="{FF2B5EF4-FFF2-40B4-BE49-F238E27FC236}">
              <a16:creationId xmlns:a16="http://schemas.microsoft.com/office/drawing/2014/main" id="{00000000-0008-0000-0800-00009E020000}"/>
            </a:ext>
          </a:extLst>
        </xdr:cNvPr>
        <xdr:cNvSpPr>
          <a:spLocks noChangeArrowheads="1"/>
        </xdr:cNvSpPr>
      </xdr:nvSpPr>
      <xdr:spPr bwMode="auto">
        <a:xfrm>
          <a:off x="2100589" y="2295369"/>
          <a:ext cx="134256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150765</xdr:colOff>
      <xdr:row>12</xdr:row>
      <xdr:rowOff>96191</xdr:rowOff>
    </xdr:from>
    <xdr:to>
      <xdr:col>10</xdr:col>
      <xdr:colOff>128139</xdr:colOff>
      <xdr:row>12</xdr:row>
      <xdr:rowOff>190319</xdr:rowOff>
    </xdr:to>
    <xdr:sp macro="" textlink="">
      <xdr:nvSpPr>
        <xdr:cNvPr id="671" name="Oval 137">
          <a:extLst>
            <a:ext uri="{FF2B5EF4-FFF2-40B4-BE49-F238E27FC236}">
              <a16:creationId xmlns:a16="http://schemas.microsoft.com/office/drawing/2014/main" id="{00000000-0008-0000-0800-00009F020000}"/>
            </a:ext>
          </a:extLst>
        </xdr:cNvPr>
        <xdr:cNvSpPr>
          <a:spLocks noChangeArrowheads="1"/>
        </xdr:cNvSpPr>
      </xdr:nvSpPr>
      <xdr:spPr bwMode="auto">
        <a:xfrm>
          <a:off x="2100589" y="2191691"/>
          <a:ext cx="134256" cy="941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150765</xdr:colOff>
      <xdr:row>11</xdr:row>
      <xdr:rowOff>56439</xdr:rowOff>
    </xdr:from>
    <xdr:to>
      <xdr:col>10</xdr:col>
      <xdr:colOff>128139</xdr:colOff>
      <xdr:row>11</xdr:row>
      <xdr:rowOff>151931</xdr:rowOff>
    </xdr:to>
    <xdr:sp macro="" textlink="">
      <xdr:nvSpPr>
        <xdr:cNvPr id="672" name="Oval 138">
          <a:extLst>
            <a:ext uri="{FF2B5EF4-FFF2-40B4-BE49-F238E27FC236}">
              <a16:creationId xmlns:a16="http://schemas.microsoft.com/office/drawing/2014/main" id="{00000000-0008-0000-0800-0000A0020000}"/>
            </a:ext>
          </a:extLst>
        </xdr:cNvPr>
        <xdr:cNvSpPr>
          <a:spLocks noChangeArrowheads="1"/>
        </xdr:cNvSpPr>
      </xdr:nvSpPr>
      <xdr:spPr bwMode="auto">
        <a:xfrm>
          <a:off x="2100589" y="1950233"/>
          <a:ext cx="134256" cy="954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150765</xdr:colOff>
      <xdr:row>11</xdr:row>
      <xdr:rowOff>151931</xdr:rowOff>
    </xdr:from>
    <xdr:to>
      <xdr:col>10</xdr:col>
      <xdr:colOff>128139</xdr:colOff>
      <xdr:row>12</xdr:row>
      <xdr:rowOff>77093</xdr:rowOff>
    </xdr:to>
    <xdr:sp macro="" textlink="">
      <xdr:nvSpPr>
        <xdr:cNvPr id="673" name="Oval 139">
          <a:extLst>
            <a:ext uri="{FF2B5EF4-FFF2-40B4-BE49-F238E27FC236}">
              <a16:creationId xmlns:a16="http://schemas.microsoft.com/office/drawing/2014/main" id="{00000000-0008-0000-0800-0000A1020000}"/>
            </a:ext>
          </a:extLst>
        </xdr:cNvPr>
        <xdr:cNvSpPr>
          <a:spLocks noChangeArrowheads="1"/>
        </xdr:cNvSpPr>
      </xdr:nvSpPr>
      <xdr:spPr bwMode="auto">
        <a:xfrm>
          <a:off x="2100589" y="2045725"/>
          <a:ext cx="134256" cy="126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150765</xdr:colOff>
      <xdr:row>9</xdr:row>
      <xdr:rowOff>3089</xdr:rowOff>
    </xdr:from>
    <xdr:to>
      <xdr:col>10</xdr:col>
      <xdr:colOff>128139</xdr:colOff>
      <xdr:row>9</xdr:row>
      <xdr:rowOff>128593</xdr:rowOff>
    </xdr:to>
    <xdr:sp macro="" textlink="">
      <xdr:nvSpPr>
        <xdr:cNvPr id="674" name="Oval 141">
          <a:extLst>
            <a:ext uri="{FF2B5EF4-FFF2-40B4-BE49-F238E27FC236}">
              <a16:creationId xmlns:a16="http://schemas.microsoft.com/office/drawing/2014/main" id="{00000000-0008-0000-0800-0000A2020000}"/>
            </a:ext>
          </a:extLst>
        </xdr:cNvPr>
        <xdr:cNvSpPr>
          <a:spLocks noChangeArrowheads="1"/>
        </xdr:cNvSpPr>
      </xdr:nvSpPr>
      <xdr:spPr bwMode="auto">
        <a:xfrm>
          <a:off x="2100589" y="1493471"/>
          <a:ext cx="134256" cy="1255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153106</xdr:colOff>
      <xdr:row>10</xdr:row>
      <xdr:rowOff>126070</xdr:rowOff>
    </xdr:from>
    <xdr:to>
      <xdr:col>10</xdr:col>
      <xdr:colOff>127998</xdr:colOff>
      <xdr:row>11</xdr:row>
      <xdr:rowOff>51233</xdr:rowOff>
    </xdr:to>
    <xdr:sp macro="" textlink="">
      <xdr:nvSpPr>
        <xdr:cNvPr id="731" name="Oval 145">
          <a:extLst>
            <a:ext uri="{FF2B5EF4-FFF2-40B4-BE49-F238E27FC236}">
              <a16:creationId xmlns:a16="http://schemas.microsoft.com/office/drawing/2014/main" id="{00000000-0008-0000-0800-0000DB020000}"/>
            </a:ext>
          </a:extLst>
        </xdr:cNvPr>
        <xdr:cNvSpPr>
          <a:spLocks noChangeArrowheads="1"/>
        </xdr:cNvSpPr>
      </xdr:nvSpPr>
      <xdr:spPr bwMode="auto">
        <a:xfrm>
          <a:off x="2075965" y="1840570"/>
          <a:ext cx="135627" cy="1275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159646</xdr:colOff>
      <xdr:row>10</xdr:row>
      <xdr:rowOff>8176</xdr:rowOff>
    </xdr:from>
    <xdr:to>
      <xdr:col>10</xdr:col>
      <xdr:colOff>126862</xdr:colOff>
      <xdr:row>10</xdr:row>
      <xdr:rowOff>135045</xdr:rowOff>
    </xdr:to>
    <xdr:sp macro="" textlink="">
      <xdr:nvSpPr>
        <xdr:cNvPr id="732" name="Oval 135">
          <a:extLst>
            <a:ext uri="{FF2B5EF4-FFF2-40B4-BE49-F238E27FC236}">
              <a16:creationId xmlns:a16="http://schemas.microsoft.com/office/drawing/2014/main" id="{00000000-0008-0000-0800-0000DC020000}"/>
            </a:ext>
          </a:extLst>
        </xdr:cNvPr>
        <xdr:cNvSpPr>
          <a:spLocks noChangeArrowheads="1"/>
        </xdr:cNvSpPr>
      </xdr:nvSpPr>
      <xdr:spPr bwMode="auto">
        <a:xfrm>
          <a:off x="2082505" y="1722676"/>
          <a:ext cx="127951" cy="1268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13806</xdr:colOff>
      <xdr:row>10</xdr:row>
      <xdr:rowOff>141551</xdr:rowOff>
    </xdr:from>
    <xdr:to>
      <xdr:col>9</xdr:col>
      <xdr:colOff>149433</xdr:colOff>
      <xdr:row>11</xdr:row>
      <xdr:rowOff>66714</xdr:rowOff>
    </xdr:to>
    <xdr:sp macro="" textlink="">
      <xdr:nvSpPr>
        <xdr:cNvPr id="733" name="Oval 145">
          <a:extLst>
            <a:ext uri="{FF2B5EF4-FFF2-40B4-BE49-F238E27FC236}">
              <a16:creationId xmlns:a16="http://schemas.microsoft.com/office/drawing/2014/main" id="{00000000-0008-0000-0800-0000DD020000}"/>
            </a:ext>
          </a:extLst>
        </xdr:cNvPr>
        <xdr:cNvSpPr>
          <a:spLocks noChangeArrowheads="1"/>
        </xdr:cNvSpPr>
      </xdr:nvSpPr>
      <xdr:spPr bwMode="auto">
        <a:xfrm>
          <a:off x="1936665" y="1856051"/>
          <a:ext cx="135627" cy="1275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20346</xdr:colOff>
      <xdr:row>10</xdr:row>
      <xdr:rowOff>23657</xdr:rowOff>
    </xdr:from>
    <xdr:to>
      <xdr:col>9</xdr:col>
      <xdr:colOff>148297</xdr:colOff>
      <xdr:row>10</xdr:row>
      <xdr:rowOff>150526</xdr:rowOff>
    </xdr:to>
    <xdr:sp macro="" textlink="">
      <xdr:nvSpPr>
        <xdr:cNvPr id="734" name="Oval 135">
          <a:extLst>
            <a:ext uri="{FF2B5EF4-FFF2-40B4-BE49-F238E27FC236}">
              <a16:creationId xmlns:a16="http://schemas.microsoft.com/office/drawing/2014/main" id="{00000000-0008-0000-0800-0000DE020000}"/>
            </a:ext>
          </a:extLst>
        </xdr:cNvPr>
        <xdr:cNvSpPr>
          <a:spLocks noChangeArrowheads="1"/>
        </xdr:cNvSpPr>
      </xdr:nvSpPr>
      <xdr:spPr bwMode="auto">
        <a:xfrm>
          <a:off x="1943205" y="1738157"/>
          <a:ext cx="127951" cy="1268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9</xdr:row>
      <xdr:rowOff>10258</xdr:rowOff>
    </xdr:from>
    <xdr:to>
      <xdr:col>18</xdr:col>
      <xdr:colOff>218344</xdr:colOff>
      <xdr:row>9</xdr:row>
      <xdr:rowOff>134083</xdr:rowOff>
    </xdr:to>
    <xdr:sp macro="" textlink="">
      <xdr:nvSpPr>
        <xdr:cNvPr id="735" name="Oval 116">
          <a:extLst>
            <a:ext uri="{FF2B5EF4-FFF2-40B4-BE49-F238E27FC236}">
              <a16:creationId xmlns:a16="http://schemas.microsoft.com/office/drawing/2014/main" id="{00000000-0008-0000-0800-0000DF020000}"/>
            </a:ext>
          </a:extLst>
        </xdr:cNvPr>
        <xdr:cNvSpPr>
          <a:spLocks noChangeArrowheads="1"/>
        </xdr:cNvSpPr>
      </xdr:nvSpPr>
      <xdr:spPr bwMode="auto">
        <a:xfrm>
          <a:off x="3763842" y="1490296"/>
          <a:ext cx="132617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12</xdr:row>
      <xdr:rowOff>105508</xdr:rowOff>
    </xdr:from>
    <xdr:to>
      <xdr:col>18</xdr:col>
      <xdr:colOff>218344</xdr:colOff>
      <xdr:row>13</xdr:row>
      <xdr:rowOff>733</xdr:rowOff>
    </xdr:to>
    <xdr:sp macro="" textlink="">
      <xdr:nvSpPr>
        <xdr:cNvPr id="736" name="Oval 127">
          <a:extLst>
            <a:ext uri="{FF2B5EF4-FFF2-40B4-BE49-F238E27FC236}">
              <a16:creationId xmlns:a16="http://schemas.microsoft.com/office/drawing/2014/main" id="{00000000-0008-0000-0800-0000E0020000}"/>
            </a:ext>
          </a:extLst>
        </xdr:cNvPr>
        <xdr:cNvSpPr>
          <a:spLocks noChangeArrowheads="1"/>
        </xdr:cNvSpPr>
      </xdr:nvSpPr>
      <xdr:spPr bwMode="auto">
        <a:xfrm>
          <a:off x="3763842" y="2179027"/>
          <a:ext cx="132617" cy="930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11</xdr:row>
      <xdr:rowOff>76933</xdr:rowOff>
    </xdr:from>
    <xdr:to>
      <xdr:col>18</xdr:col>
      <xdr:colOff>218344</xdr:colOff>
      <xdr:row>12</xdr:row>
      <xdr:rowOff>2931</xdr:rowOff>
    </xdr:to>
    <xdr:sp macro="" textlink="">
      <xdr:nvSpPr>
        <xdr:cNvPr id="737" name="Oval 129">
          <a:extLst>
            <a:ext uri="{FF2B5EF4-FFF2-40B4-BE49-F238E27FC236}">
              <a16:creationId xmlns:a16="http://schemas.microsoft.com/office/drawing/2014/main" id="{00000000-0008-0000-0800-0000E1020000}"/>
            </a:ext>
          </a:extLst>
        </xdr:cNvPr>
        <xdr:cNvSpPr>
          <a:spLocks noChangeArrowheads="1"/>
        </xdr:cNvSpPr>
      </xdr:nvSpPr>
      <xdr:spPr bwMode="auto">
        <a:xfrm>
          <a:off x="3763842" y="1952625"/>
          <a:ext cx="132617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10</xdr:row>
      <xdr:rowOff>172183</xdr:rowOff>
    </xdr:from>
    <xdr:to>
      <xdr:col>18</xdr:col>
      <xdr:colOff>218344</xdr:colOff>
      <xdr:row>11</xdr:row>
      <xdr:rowOff>67408</xdr:rowOff>
    </xdr:to>
    <xdr:sp macro="" textlink="">
      <xdr:nvSpPr>
        <xdr:cNvPr id="738" name="Oval 130">
          <a:extLst>
            <a:ext uri="{FF2B5EF4-FFF2-40B4-BE49-F238E27FC236}">
              <a16:creationId xmlns:a16="http://schemas.microsoft.com/office/drawing/2014/main" id="{00000000-0008-0000-0800-0000E2020000}"/>
            </a:ext>
          </a:extLst>
        </xdr:cNvPr>
        <xdr:cNvSpPr>
          <a:spLocks noChangeArrowheads="1"/>
        </xdr:cNvSpPr>
      </xdr:nvSpPr>
      <xdr:spPr bwMode="auto">
        <a:xfrm>
          <a:off x="3763842" y="1850048"/>
          <a:ext cx="132617" cy="930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76202</xdr:colOff>
      <xdr:row>10</xdr:row>
      <xdr:rowOff>48358</xdr:rowOff>
    </xdr:from>
    <xdr:to>
      <xdr:col>18</xdr:col>
      <xdr:colOff>208819</xdr:colOff>
      <xdr:row>10</xdr:row>
      <xdr:rowOff>172183</xdr:rowOff>
    </xdr:to>
    <xdr:sp macro="" textlink="">
      <xdr:nvSpPr>
        <xdr:cNvPr id="739" name="Oval 131">
          <a:extLst>
            <a:ext uri="{FF2B5EF4-FFF2-40B4-BE49-F238E27FC236}">
              <a16:creationId xmlns:a16="http://schemas.microsoft.com/office/drawing/2014/main" id="{00000000-0008-0000-0800-0000E3020000}"/>
            </a:ext>
          </a:extLst>
        </xdr:cNvPr>
        <xdr:cNvSpPr>
          <a:spLocks noChangeArrowheads="1"/>
        </xdr:cNvSpPr>
      </xdr:nvSpPr>
      <xdr:spPr bwMode="auto">
        <a:xfrm>
          <a:off x="3754317" y="1726223"/>
          <a:ext cx="132617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9</xdr:row>
      <xdr:rowOff>143608</xdr:rowOff>
    </xdr:from>
    <xdr:to>
      <xdr:col>18</xdr:col>
      <xdr:colOff>218344</xdr:colOff>
      <xdr:row>10</xdr:row>
      <xdr:rowOff>38833</xdr:rowOff>
    </xdr:to>
    <xdr:sp macro="" textlink="">
      <xdr:nvSpPr>
        <xdr:cNvPr id="740" name="Oval 132">
          <a:extLst>
            <a:ext uri="{FF2B5EF4-FFF2-40B4-BE49-F238E27FC236}">
              <a16:creationId xmlns:a16="http://schemas.microsoft.com/office/drawing/2014/main" id="{00000000-0008-0000-0800-0000E4020000}"/>
            </a:ext>
          </a:extLst>
        </xdr:cNvPr>
        <xdr:cNvSpPr>
          <a:spLocks noChangeArrowheads="1"/>
        </xdr:cNvSpPr>
      </xdr:nvSpPr>
      <xdr:spPr bwMode="auto">
        <a:xfrm>
          <a:off x="3763842" y="1623646"/>
          <a:ext cx="132617" cy="930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12</xdr:row>
      <xdr:rowOff>2931</xdr:rowOff>
    </xdr:from>
    <xdr:to>
      <xdr:col>18</xdr:col>
      <xdr:colOff>218344</xdr:colOff>
      <xdr:row>12</xdr:row>
      <xdr:rowOff>105508</xdr:rowOff>
    </xdr:to>
    <xdr:sp macro="" textlink="">
      <xdr:nvSpPr>
        <xdr:cNvPr id="741" name="Oval 133">
          <a:extLst>
            <a:ext uri="{FF2B5EF4-FFF2-40B4-BE49-F238E27FC236}">
              <a16:creationId xmlns:a16="http://schemas.microsoft.com/office/drawing/2014/main" id="{00000000-0008-0000-0800-0000E5020000}"/>
            </a:ext>
          </a:extLst>
        </xdr:cNvPr>
        <xdr:cNvSpPr>
          <a:spLocks noChangeArrowheads="1"/>
        </xdr:cNvSpPr>
      </xdr:nvSpPr>
      <xdr:spPr bwMode="auto">
        <a:xfrm>
          <a:off x="3763842" y="2076450"/>
          <a:ext cx="132617" cy="10257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15</xdr:row>
      <xdr:rowOff>10258</xdr:rowOff>
    </xdr:from>
    <xdr:to>
      <xdr:col>18</xdr:col>
      <xdr:colOff>218344</xdr:colOff>
      <xdr:row>15</xdr:row>
      <xdr:rowOff>134083</xdr:rowOff>
    </xdr:to>
    <xdr:sp macro="" textlink="">
      <xdr:nvSpPr>
        <xdr:cNvPr id="742" name="Oval 164">
          <a:extLst>
            <a:ext uri="{FF2B5EF4-FFF2-40B4-BE49-F238E27FC236}">
              <a16:creationId xmlns:a16="http://schemas.microsoft.com/office/drawing/2014/main" id="{00000000-0008-0000-0800-0000E6020000}"/>
            </a:ext>
          </a:extLst>
        </xdr:cNvPr>
        <xdr:cNvSpPr>
          <a:spLocks noChangeArrowheads="1"/>
        </xdr:cNvSpPr>
      </xdr:nvSpPr>
      <xdr:spPr bwMode="auto">
        <a:xfrm>
          <a:off x="3763842" y="2677258"/>
          <a:ext cx="132617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15</xdr:row>
      <xdr:rowOff>134083</xdr:rowOff>
    </xdr:from>
    <xdr:to>
      <xdr:col>18</xdr:col>
      <xdr:colOff>218344</xdr:colOff>
      <xdr:row>16</xdr:row>
      <xdr:rowOff>29308</xdr:rowOff>
    </xdr:to>
    <xdr:sp macro="" textlink="">
      <xdr:nvSpPr>
        <xdr:cNvPr id="743" name="Oval 173">
          <a:extLst>
            <a:ext uri="{FF2B5EF4-FFF2-40B4-BE49-F238E27FC236}">
              <a16:creationId xmlns:a16="http://schemas.microsoft.com/office/drawing/2014/main" id="{00000000-0008-0000-0800-0000E7020000}"/>
            </a:ext>
          </a:extLst>
        </xdr:cNvPr>
        <xdr:cNvSpPr>
          <a:spLocks noChangeArrowheads="1"/>
        </xdr:cNvSpPr>
      </xdr:nvSpPr>
      <xdr:spPr bwMode="auto">
        <a:xfrm>
          <a:off x="3763842" y="2801083"/>
          <a:ext cx="132617" cy="930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16</xdr:row>
      <xdr:rowOff>172183</xdr:rowOff>
    </xdr:from>
    <xdr:to>
      <xdr:col>18</xdr:col>
      <xdr:colOff>218344</xdr:colOff>
      <xdr:row>17</xdr:row>
      <xdr:rowOff>67408</xdr:rowOff>
    </xdr:to>
    <xdr:sp macro="" textlink="">
      <xdr:nvSpPr>
        <xdr:cNvPr id="746" name="Oval 184">
          <a:extLst>
            <a:ext uri="{FF2B5EF4-FFF2-40B4-BE49-F238E27FC236}">
              <a16:creationId xmlns:a16="http://schemas.microsoft.com/office/drawing/2014/main" id="{00000000-0008-0000-0800-0000EA020000}"/>
            </a:ext>
          </a:extLst>
        </xdr:cNvPr>
        <xdr:cNvSpPr>
          <a:spLocks noChangeArrowheads="1"/>
        </xdr:cNvSpPr>
      </xdr:nvSpPr>
      <xdr:spPr bwMode="auto">
        <a:xfrm>
          <a:off x="3763842" y="3037010"/>
          <a:ext cx="132617" cy="930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85727</xdr:colOff>
      <xdr:row>19</xdr:row>
      <xdr:rowOff>38833</xdr:rowOff>
    </xdr:from>
    <xdr:to>
      <xdr:col>18</xdr:col>
      <xdr:colOff>218344</xdr:colOff>
      <xdr:row>19</xdr:row>
      <xdr:rowOff>181708</xdr:rowOff>
    </xdr:to>
    <xdr:sp macro="" textlink="">
      <xdr:nvSpPr>
        <xdr:cNvPr id="747" name="Oval 185">
          <a:extLst>
            <a:ext uri="{FF2B5EF4-FFF2-40B4-BE49-F238E27FC236}">
              <a16:creationId xmlns:a16="http://schemas.microsoft.com/office/drawing/2014/main" id="{00000000-0008-0000-0800-0000EB020000}"/>
            </a:ext>
          </a:extLst>
        </xdr:cNvPr>
        <xdr:cNvSpPr>
          <a:spLocks noChangeArrowheads="1"/>
        </xdr:cNvSpPr>
      </xdr:nvSpPr>
      <xdr:spPr bwMode="auto">
        <a:xfrm>
          <a:off x="3743327" y="3515458"/>
          <a:ext cx="132617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95252</xdr:colOff>
      <xdr:row>16</xdr:row>
      <xdr:rowOff>38833</xdr:rowOff>
    </xdr:from>
    <xdr:to>
      <xdr:col>18</xdr:col>
      <xdr:colOff>227869</xdr:colOff>
      <xdr:row>16</xdr:row>
      <xdr:rowOff>162658</xdr:rowOff>
    </xdr:to>
    <xdr:sp macro="" textlink="">
      <xdr:nvSpPr>
        <xdr:cNvPr id="748" name="Oval 186">
          <a:extLst>
            <a:ext uri="{FF2B5EF4-FFF2-40B4-BE49-F238E27FC236}">
              <a16:creationId xmlns:a16="http://schemas.microsoft.com/office/drawing/2014/main" id="{00000000-0008-0000-0800-0000EC020000}"/>
            </a:ext>
          </a:extLst>
        </xdr:cNvPr>
        <xdr:cNvSpPr>
          <a:spLocks noChangeArrowheads="1"/>
        </xdr:cNvSpPr>
      </xdr:nvSpPr>
      <xdr:spPr bwMode="auto">
        <a:xfrm>
          <a:off x="3773367" y="2903660"/>
          <a:ext cx="132617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76202</xdr:colOff>
      <xdr:row>18</xdr:row>
      <xdr:rowOff>105508</xdr:rowOff>
    </xdr:from>
    <xdr:to>
      <xdr:col>18</xdr:col>
      <xdr:colOff>227869</xdr:colOff>
      <xdr:row>19</xdr:row>
      <xdr:rowOff>95983</xdr:rowOff>
    </xdr:to>
    <xdr:sp macro="" textlink="">
      <xdr:nvSpPr>
        <xdr:cNvPr id="749" name="Oval 187">
          <a:extLst>
            <a:ext uri="{FF2B5EF4-FFF2-40B4-BE49-F238E27FC236}">
              <a16:creationId xmlns:a16="http://schemas.microsoft.com/office/drawing/2014/main" id="{00000000-0008-0000-0800-0000ED020000}"/>
            </a:ext>
          </a:extLst>
        </xdr:cNvPr>
        <xdr:cNvSpPr>
          <a:spLocks noChangeArrowheads="1"/>
        </xdr:cNvSpPr>
      </xdr:nvSpPr>
      <xdr:spPr bwMode="auto">
        <a:xfrm>
          <a:off x="3754317" y="3380643"/>
          <a:ext cx="151667" cy="15899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95252</xdr:colOff>
      <xdr:row>17</xdr:row>
      <xdr:rowOff>67408</xdr:rowOff>
    </xdr:from>
    <xdr:to>
      <xdr:col>18</xdr:col>
      <xdr:colOff>227869</xdr:colOff>
      <xdr:row>17</xdr:row>
      <xdr:rowOff>191233</xdr:rowOff>
    </xdr:to>
    <xdr:sp macro="" textlink="">
      <xdr:nvSpPr>
        <xdr:cNvPr id="750" name="Oval 188">
          <a:extLst>
            <a:ext uri="{FF2B5EF4-FFF2-40B4-BE49-F238E27FC236}">
              <a16:creationId xmlns:a16="http://schemas.microsoft.com/office/drawing/2014/main" id="{00000000-0008-0000-0800-0000EE020000}"/>
            </a:ext>
          </a:extLst>
        </xdr:cNvPr>
        <xdr:cNvSpPr>
          <a:spLocks noChangeArrowheads="1"/>
        </xdr:cNvSpPr>
      </xdr:nvSpPr>
      <xdr:spPr bwMode="auto">
        <a:xfrm>
          <a:off x="3773367" y="3130062"/>
          <a:ext cx="132617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95252</xdr:colOff>
      <xdr:row>17</xdr:row>
      <xdr:rowOff>200758</xdr:rowOff>
    </xdr:from>
    <xdr:to>
      <xdr:col>18</xdr:col>
      <xdr:colOff>227869</xdr:colOff>
      <xdr:row>18</xdr:row>
      <xdr:rowOff>95983</xdr:rowOff>
    </xdr:to>
    <xdr:sp macro="" textlink="">
      <xdr:nvSpPr>
        <xdr:cNvPr id="751" name="Oval 189">
          <a:extLst>
            <a:ext uri="{FF2B5EF4-FFF2-40B4-BE49-F238E27FC236}">
              <a16:creationId xmlns:a16="http://schemas.microsoft.com/office/drawing/2014/main" id="{00000000-0008-0000-0800-0000EF020000}"/>
            </a:ext>
          </a:extLst>
        </xdr:cNvPr>
        <xdr:cNvSpPr>
          <a:spLocks noChangeArrowheads="1"/>
        </xdr:cNvSpPr>
      </xdr:nvSpPr>
      <xdr:spPr bwMode="auto">
        <a:xfrm>
          <a:off x="3773367" y="3263412"/>
          <a:ext cx="132617" cy="10770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232995</xdr:colOff>
      <xdr:row>15</xdr:row>
      <xdr:rowOff>16119</xdr:rowOff>
    </xdr:from>
    <xdr:to>
      <xdr:col>26</xdr:col>
      <xdr:colOff>366345</xdr:colOff>
      <xdr:row>15</xdr:row>
      <xdr:rowOff>158994</xdr:rowOff>
    </xdr:to>
    <xdr:sp macro="" textlink="">
      <xdr:nvSpPr>
        <xdr:cNvPr id="752" name="Oval 193">
          <a:extLst>
            <a:ext uri="{FF2B5EF4-FFF2-40B4-BE49-F238E27FC236}">
              <a16:creationId xmlns:a16="http://schemas.microsoft.com/office/drawing/2014/main" id="{00000000-0008-0000-0800-0000F0020000}"/>
            </a:ext>
          </a:extLst>
        </xdr:cNvPr>
        <xdr:cNvSpPr>
          <a:spLocks noChangeArrowheads="1"/>
        </xdr:cNvSpPr>
      </xdr:nvSpPr>
      <xdr:spPr bwMode="auto">
        <a:xfrm>
          <a:off x="7581899" y="2683119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242520</xdr:colOff>
      <xdr:row>15</xdr:row>
      <xdr:rowOff>168519</xdr:rowOff>
    </xdr:from>
    <xdr:to>
      <xdr:col>26</xdr:col>
      <xdr:colOff>375870</xdr:colOff>
      <xdr:row>16</xdr:row>
      <xdr:rowOff>82794</xdr:rowOff>
    </xdr:to>
    <xdr:sp macro="" textlink="">
      <xdr:nvSpPr>
        <xdr:cNvPr id="753" name="Oval 195">
          <a:extLst>
            <a:ext uri="{FF2B5EF4-FFF2-40B4-BE49-F238E27FC236}">
              <a16:creationId xmlns:a16="http://schemas.microsoft.com/office/drawing/2014/main" id="{00000000-0008-0000-0800-0000F1020000}"/>
            </a:ext>
          </a:extLst>
        </xdr:cNvPr>
        <xdr:cNvSpPr>
          <a:spLocks noChangeArrowheads="1"/>
        </xdr:cNvSpPr>
      </xdr:nvSpPr>
      <xdr:spPr bwMode="auto">
        <a:xfrm>
          <a:off x="7591424" y="2835519"/>
          <a:ext cx="133350" cy="11210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223470</xdr:colOff>
      <xdr:row>17</xdr:row>
      <xdr:rowOff>158994</xdr:rowOff>
    </xdr:from>
    <xdr:to>
      <xdr:col>26</xdr:col>
      <xdr:colOff>356820</xdr:colOff>
      <xdr:row>18</xdr:row>
      <xdr:rowOff>73269</xdr:rowOff>
    </xdr:to>
    <xdr:sp macro="" textlink="">
      <xdr:nvSpPr>
        <xdr:cNvPr id="754" name="Oval 203">
          <a:extLst>
            <a:ext uri="{FF2B5EF4-FFF2-40B4-BE49-F238E27FC236}">
              <a16:creationId xmlns:a16="http://schemas.microsoft.com/office/drawing/2014/main" id="{00000000-0008-0000-0800-0000F2020000}"/>
            </a:ext>
          </a:extLst>
        </xdr:cNvPr>
        <xdr:cNvSpPr>
          <a:spLocks noChangeArrowheads="1"/>
        </xdr:cNvSpPr>
      </xdr:nvSpPr>
      <xdr:spPr bwMode="auto">
        <a:xfrm>
          <a:off x="7572374" y="3221648"/>
          <a:ext cx="133350" cy="1267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232995</xdr:colOff>
      <xdr:row>16</xdr:row>
      <xdr:rowOff>92319</xdr:rowOff>
    </xdr:from>
    <xdr:to>
      <xdr:col>26</xdr:col>
      <xdr:colOff>366345</xdr:colOff>
      <xdr:row>17</xdr:row>
      <xdr:rowOff>6594</xdr:rowOff>
    </xdr:to>
    <xdr:sp macro="" textlink="">
      <xdr:nvSpPr>
        <xdr:cNvPr id="755" name="Oval 205">
          <a:extLst>
            <a:ext uri="{FF2B5EF4-FFF2-40B4-BE49-F238E27FC236}">
              <a16:creationId xmlns:a16="http://schemas.microsoft.com/office/drawing/2014/main" id="{00000000-0008-0000-0800-0000F3020000}"/>
            </a:ext>
          </a:extLst>
        </xdr:cNvPr>
        <xdr:cNvSpPr>
          <a:spLocks noChangeArrowheads="1"/>
        </xdr:cNvSpPr>
      </xdr:nvSpPr>
      <xdr:spPr bwMode="auto">
        <a:xfrm>
          <a:off x="7581899" y="2957146"/>
          <a:ext cx="133350" cy="11210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232995</xdr:colOff>
      <xdr:row>17</xdr:row>
      <xdr:rowOff>16119</xdr:rowOff>
    </xdr:from>
    <xdr:to>
      <xdr:col>26</xdr:col>
      <xdr:colOff>366345</xdr:colOff>
      <xdr:row>17</xdr:row>
      <xdr:rowOff>158994</xdr:rowOff>
    </xdr:to>
    <xdr:sp macro="" textlink="">
      <xdr:nvSpPr>
        <xdr:cNvPr id="756" name="Oval 210">
          <a:extLst>
            <a:ext uri="{FF2B5EF4-FFF2-40B4-BE49-F238E27FC236}">
              <a16:creationId xmlns:a16="http://schemas.microsoft.com/office/drawing/2014/main" id="{00000000-0008-0000-0800-0000F4020000}"/>
            </a:ext>
          </a:extLst>
        </xdr:cNvPr>
        <xdr:cNvSpPr>
          <a:spLocks noChangeArrowheads="1"/>
        </xdr:cNvSpPr>
      </xdr:nvSpPr>
      <xdr:spPr bwMode="auto">
        <a:xfrm>
          <a:off x="7581899" y="3078773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232995</xdr:colOff>
      <xdr:row>18</xdr:row>
      <xdr:rowOff>158994</xdr:rowOff>
    </xdr:from>
    <xdr:to>
      <xdr:col>26</xdr:col>
      <xdr:colOff>366345</xdr:colOff>
      <xdr:row>19</xdr:row>
      <xdr:rowOff>149469</xdr:rowOff>
    </xdr:to>
    <xdr:sp macro="" textlink="">
      <xdr:nvSpPr>
        <xdr:cNvPr id="759" name="Oval 215">
          <a:extLst>
            <a:ext uri="{FF2B5EF4-FFF2-40B4-BE49-F238E27FC236}">
              <a16:creationId xmlns:a16="http://schemas.microsoft.com/office/drawing/2014/main" id="{00000000-0008-0000-0800-0000F7020000}"/>
            </a:ext>
          </a:extLst>
        </xdr:cNvPr>
        <xdr:cNvSpPr>
          <a:spLocks noChangeArrowheads="1"/>
        </xdr:cNvSpPr>
      </xdr:nvSpPr>
      <xdr:spPr bwMode="auto">
        <a:xfrm>
          <a:off x="7548195" y="3464169"/>
          <a:ext cx="13335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232995</xdr:colOff>
      <xdr:row>18</xdr:row>
      <xdr:rowOff>82794</xdr:rowOff>
    </xdr:from>
    <xdr:to>
      <xdr:col>26</xdr:col>
      <xdr:colOff>366345</xdr:colOff>
      <xdr:row>19</xdr:row>
      <xdr:rowOff>54219</xdr:rowOff>
    </xdr:to>
    <xdr:sp macro="" textlink="">
      <xdr:nvSpPr>
        <xdr:cNvPr id="760" name="Oval 216">
          <a:extLst>
            <a:ext uri="{FF2B5EF4-FFF2-40B4-BE49-F238E27FC236}">
              <a16:creationId xmlns:a16="http://schemas.microsoft.com/office/drawing/2014/main" id="{00000000-0008-0000-0800-0000F8020000}"/>
            </a:ext>
          </a:extLst>
        </xdr:cNvPr>
        <xdr:cNvSpPr>
          <a:spLocks noChangeArrowheads="1"/>
        </xdr:cNvSpPr>
      </xdr:nvSpPr>
      <xdr:spPr bwMode="auto">
        <a:xfrm>
          <a:off x="7581899" y="3357929"/>
          <a:ext cx="133350" cy="13994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196710</xdr:colOff>
      <xdr:row>9</xdr:row>
      <xdr:rowOff>10781</xdr:rowOff>
    </xdr:from>
    <xdr:to>
      <xdr:col>26</xdr:col>
      <xdr:colOff>331231</xdr:colOff>
      <xdr:row>9</xdr:row>
      <xdr:rowOff>133222</xdr:rowOff>
    </xdr:to>
    <xdr:sp macro="" textlink="">
      <xdr:nvSpPr>
        <xdr:cNvPr id="761" name="Oval 142">
          <a:extLst>
            <a:ext uri="{FF2B5EF4-FFF2-40B4-BE49-F238E27FC236}">
              <a16:creationId xmlns:a16="http://schemas.microsoft.com/office/drawing/2014/main" id="{00000000-0008-0000-0800-0000F9020000}"/>
            </a:ext>
          </a:extLst>
        </xdr:cNvPr>
        <xdr:cNvSpPr>
          <a:spLocks noChangeArrowheads="1"/>
        </xdr:cNvSpPr>
      </xdr:nvSpPr>
      <xdr:spPr bwMode="auto">
        <a:xfrm>
          <a:off x="7545614" y="1490819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206319</xdr:colOff>
      <xdr:row>9</xdr:row>
      <xdr:rowOff>133222</xdr:rowOff>
    </xdr:from>
    <xdr:to>
      <xdr:col>26</xdr:col>
      <xdr:colOff>340840</xdr:colOff>
      <xdr:row>10</xdr:row>
      <xdr:rowOff>29580</xdr:rowOff>
    </xdr:to>
    <xdr:sp macro="" textlink="">
      <xdr:nvSpPr>
        <xdr:cNvPr id="762" name="Oval 144">
          <a:extLst>
            <a:ext uri="{FF2B5EF4-FFF2-40B4-BE49-F238E27FC236}">
              <a16:creationId xmlns:a16="http://schemas.microsoft.com/office/drawing/2014/main" id="{00000000-0008-0000-0800-0000FA020000}"/>
            </a:ext>
          </a:extLst>
        </xdr:cNvPr>
        <xdr:cNvSpPr>
          <a:spLocks noChangeArrowheads="1"/>
        </xdr:cNvSpPr>
      </xdr:nvSpPr>
      <xdr:spPr bwMode="auto">
        <a:xfrm>
          <a:off x="7555223" y="1613260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206319</xdr:colOff>
      <xdr:row>10</xdr:row>
      <xdr:rowOff>170857</xdr:rowOff>
    </xdr:from>
    <xdr:to>
      <xdr:col>26</xdr:col>
      <xdr:colOff>340840</xdr:colOff>
      <xdr:row>11</xdr:row>
      <xdr:rowOff>67215</xdr:rowOff>
    </xdr:to>
    <xdr:sp macro="" textlink="">
      <xdr:nvSpPr>
        <xdr:cNvPr id="763" name="Oval 146">
          <a:extLst>
            <a:ext uri="{FF2B5EF4-FFF2-40B4-BE49-F238E27FC236}">
              <a16:creationId xmlns:a16="http://schemas.microsoft.com/office/drawing/2014/main" id="{00000000-0008-0000-0800-0000FB020000}"/>
            </a:ext>
          </a:extLst>
        </xdr:cNvPr>
        <xdr:cNvSpPr>
          <a:spLocks noChangeArrowheads="1"/>
        </xdr:cNvSpPr>
      </xdr:nvSpPr>
      <xdr:spPr bwMode="auto">
        <a:xfrm>
          <a:off x="7555223" y="1848722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206319</xdr:colOff>
      <xdr:row>10</xdr:row>
      <xdr:rowOff>38998</xdr:rowOff>
    </xdr:from>
    <xdr:to>
      <xdr:col>26</xdr:col>
      <xdr:colOff>340840</xdr:colOff>
      <xdr:row>10</xdr:row>
      <xdr:rowOff>161439</xdr:rowOff>
    </xdr:to>
    <xdr:sp macro="" textlink="">
      <xdr:nvSpPr>
        <xdr:cNvPr id="764" name="Oval 151">
          <a:extLst>
            <a:ext uri="{FF2B5EF4-FFF2-40B4-BE49-F238E27FC236}">
              <a16:creationId xmlns:a16="http://schemas.microsoft.com/office/drawing/2014/main" id="{00000000-0008-0000-0800-0000FC020000}"/>
            </a:ext>
          </a:extLst>
        </xdr:cNvPr>
        <xdr:cNvSpPr>
          <a:spLocks noChangeArrowheads="1"/>
        </xdr:cNvSpPr>
      </xdr:nvSpPr>
      <xdr:spPr bwMode="auto">
        <a:xfrm>
          <a:off x="7555223" y="1716863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215927</xdr:colOff>
      <xdr:row>11</xdr:row>
      <xdr:rowOff>67215</xdr:rowOff>
    </xdr:from>
    <xdr:to>
      <xdr:col>26</xdr:col>
      <xdr:colOff>350448</xdr:colOff>
      <xdr:row>11</xdr:row>
      <xdr:rowOff>189656</xdr:rowOff>
    </xdr:to>
    <xdr:sp macro="" textlink="">
      <xdr:nvSpPr>
        <xdr:cNvPr id="765" name="Oval 152">
          <a:extLst>
            <a:ext uri="{FF2B5EF4-FFF2-40B4-BE49-F238E27FC236}">
              <a16:creationId xmlns:a16="http://schemas.microsoft.com/office/drawing/2014/main" id="{00000000-0008-0000-0800-0000FD020000}"/>
            </a:ext>
          </a:extLst>
        </xdr:cNvPr>
        <xdr:cNvSpPr>
          <a:spLocks noChangeArrowheads="1"/>
        </xdr:cNvSpPr>
      </xdr:nvSpPr>
      <xdr:spPr bwMode="auto">
        <a:xfrm>
          <a:off x="7564831" y="1942907"/>
          <a:ext cx="134521" cy="1224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225536</xdr:colOff>
      <xdr:row>11</xdr:row>
      <xdr:rowOff>189656</xdr:rowOff>
    </xdr:from>
    <xdr:to>
      <xdr:col>26</xdr:col>
      <xdr:colOff>360057</xdr:colOff>
      <xdr:row>12</xdr:row>
      <xdr:rowOff>86014</xdr:rowOff>
    </xdr:to>
    <xdr:sp macro="" textlink="">
      <xdr:nvSpPr>
        <xdr:cNvPr id="766" name="Oval 153">
          <a:extLst>
            <a:ext uri="{FF2B5EF4-FFF2-40B4-BE49-F238E27FC236}">
              <a16:creationId xmlns:a16="http://schemas.microsoft.com/office/drawing/2014/main" id="{00000000-0008-0000-0800-0000FE020000}"/>
            </a:ext>
          </a:extLst>
        </xdr:cNvPr>
        <xdr:cNvSpPr>
          <a:spLocks noChangeArrowheads="1"/>
        </xdr:cNvSpPr>
      </xdr:nvSpPr>
      <xdr:spPr bwMode="auto">
        <a:xfrm>
          <a:off x="7574440" y="2065348"/>
          <a:ext cx="134521" cy="941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225536</xdr:colOff>
      <xdr:row>12</xdr:row>
      <xdr:rowOff>95432</xdr:rowOff>
    </xdr:from>
    <xdr:to>
      <xdr:col>26</xdr:col>
      <xdr:colOff>360057</xdr:colOff>
      <xdr:row>13</xdr:row>
      <xdr:rowOff>1209</xdr:rowOff>
    </xdr:to>
    <xdr:sp macro="" textlink="">
      <xdr:nvSpPr>
        <xdr:cNvPr id="767" name="Oval 154">
          <a:extLst>
            <a:ext uri="{FF2B5EF4-FFF2-40B4-BE49-F238E27FC236}">
              <a16:creationId xmlns:a16="http://schemas.microsoft.com/office/drawing/2014/main" id="{00000000-0008-0000-0800-0000FF020000}"/>
            </a:ext>
          </a:extLst>
        </xdr:cNvPr>
        <xdr:cNvSpPr>
          <a:spLocks noChangeArrowheads="1"/>
        </xdr:cNvSpPr>
      </xdr:nvSpPr>
      <xdr:spPr bwMode="auto">
        <a:xfrm>
          <a:off x="7574440" y="2168951"/>
          <a:ext cx="134521" cy="1036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2194</xdr:colOff>
      <xdr:row>21</xdr:row>
      <xdr:rowOff>27108</xdr:rowOff>
    </xdr:from>
    <xdr:to>
      <xdr:col>36</xdr:col>
      <xdr:colOff>2194</xdr:colOff>
      <xdr:row>24</xdr:row>
      <xdr:rowOff>47625</xdr:rowOff>
    </xdr:to>
    <xdr:sp macro="" textlink="">
      <xdr:nvSpPr>
        <xdr:cNvPr id="768" name="Line 223">
          <a:extLst>
            <a:ext uri="{FF2B5EF4-FFF2-40B4-BE49-F238E27FC236}">
              <a16:creationId xmlns:a16="http://schemas.microsoft.com/office/drawing/2014/main" id="{00000000-0008-0000-0800-000000030000}"/>
            </a:ext>
          </a:extLst>
        </xdr:cNvPr>
        <xdr:cNvSpPr>
          <a:spLocks noChangeShapeType="1"/>
        </xdr:cNvSpPr>
      </xdr:nvSpPr>
      <xdr:spPr bwMode="auto">
        <a:xfrm>
          <a:off x="9774844" y="3856158"/>
          <a:ext cx="0" cy="5634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7328</xdr:colOff>
      <xdr:row>22</xdr:row>
      <xdr:rowOff>114300</xdr:rowOff>
    </xdr:from>
    <xdr:to>
      <xdr:col>16</xdr:col>
      <xdr:colOff>1</xdr:colOff>
      <xdr:row>22</xdr:row>
      <xdr:rowOff>114300</xdr:rowOff>
    </xdr:to>
    <xdr:sp macro="" textlink="">
      <xdr:nvSpPr>
        <xdr:cNvPr id="769" name="Line 217">
          <a:extLst>
            <a:ext uri="{FF2B5EF4-FFF2-40B4-BE49-F238E27FC236}">
              <a16:creationId xmlns:a16="http://schemas.microsoft.com/office/drawing/2014/main" id="{00000000-0008-0000-0800-000001030000}"/>
            </a:ext>
          </a:extLst>
        </xdr:cNvPr>
        <xdr:cNvSpPr>
          <a:spLocks noChangeShapeType="1"/>
        </xdr:cNvSpPr>
      </xdr:nvSpPr>
      <xdr:spPr bwMode="auto">
        <a:xfrm>
          <a:off x="1677866" y="4078165"/>
          <a:ext cx="167786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274027</xdr:colOff>
      <xdr:row>24</xdr:row>
      <xdr:rowOff>19050</xdr:rowOff>
    </xdr:from>
    <xdr:to>
      <xdr:col>36</xdr:col>
      <xdr:colOff>19050</xdr:colOff>
      <xdr:row>24</xdr:row>
      <xdr:rowOff>19050</xdr:rowOff>
    </xdr:to>
    <xdr:sp macro="" textlink="">
      <xdr:nvSpPr>
        <xdr:cNvPr id="770" name="Line 217">
          <a:extLst>
            <a:ext uri="{FF2B5EF4-FFF2-40B4-BE49-F238E27FC236}">
              <a16:creationId xmlns:a16="http://schemas.microsoft.com/office/drawing/2014/main" id="{00000000-0008-0000-0800-000002030000}"/>
            </a:ext>
          </a:extLst>
        </xdr:cNvPr>
        <xdr:cNvSpPr>
          <a:spLocks noChangeShapeType="1"/>
        </xdr:cNvSpPr>
      </xdr:nvSpPr>
      <xdr:spPr bwMode="auto">
        <a:xfrm>
          <a:off x="1655152" y="4391025"/>
          <a:ext cx="813654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7327</xdr:colOff>
      <xdr:row>22</xdr:row>
      <xdr:rowOff>114300</xdr:rowOff>
    </xdr:from>
    <xdr:to>
      <xdr:col>36</xdr:col>
      <xdr:colOff>0</xdr:colOff>
      <xdr:row>22</xdr:row>
      <xdr:rowOff>114300</xdr:rowOff>
    </xdr:to>
    <xdr:sp macro="" textlink="">
      <xdr:nvSpPr>
        <xdr:cNvPr id="771" name="Line 217">
          <a:extLst>
            <a:ext uri="{FF2B5EF4-FFF2-40B4-BE49-F238E27FC236}">
              <a16:creationId xmlns:a16="http://schemas.microsoft.com/office/drawing/2014/main" id="{00000000-0008-0000-0800-000003030000}"/>
            </a:ext>
          </a:extLst>
        </xdr:cNvPr>
        <xdr:cNvSpPr>
          <a:spLocks noChangeShapeType="1"/>
        </xdr:cNvSpPr>
      </xdr:nvSpPr>
      <xdr:spPr bwMode="auto">
        <a:xfrm>
          <a:off x="8140212" y="4078165"/>
          <a:ext cx="168519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22</xdr:row>
      <xdr:rowOff>114300</xdr:rowOff>
    </xdr:from>
    <xdr:to>
      <xdr:col>28</xdr:col>
      <xdr:colOff>7327</xdr:colOff>
      <xdr:row>22</xdr:row>
      <xdr:rowOff>114300</xdr:rowOff>
    </xdr:to>
    <xdr:sp macro="" textlink="">
      <xdr:nvSpPr>
        <xdr:cNvPr id="772" name="Line 217">
          <a:extLst>
            <a:ext uri="{FF2B5EF4-FFF2-40B4-BE49-F238E27FC236}">
              <a16:creationId xmlns:a16="http://schemas.microsoft.com/office/drawing/2014/main" id="{00000000-0008-0000-0800-000004030000}"/>
            </a:ext>
          </a:extLst>
        </xdr:cNvPr>
        <xdr:cNvSpPr>
          <a:spLocks noChangeShapeType="1"/>
        </xdr:cNvSpPr>
      </xdr:nvSpPr>
      <xdr:spPr bwMode="auto">
        <a:xfrm>
          <a:off x="3355731" y="4078165"/>
          <a:ext cx="478448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240393</xdr:colOff>
      <xdr:row>22</xdr:row>
      <xdr:rowOff>119327</xdr:rowOff>
    </xdr:from>
    <xdr:ext cx="2271032" cy="201850"/>
    <xdr:sp macro="" textlink="">
      <xdr:nvSpPr>
        <xdr:cNvPr id="773" name="Text Box 680">
          <a:extLst>
            <a:ext uri="{FF2B5EF4-FFF2-40B4-BE49-F238E27FC236}">
              <a16:creationId xmlns:a16="http://schemas.microsoft.com/office/drawing/2014/main" id="{00000000-0008-0000-0800-000005030000}"/>
            </a:ext>
          </a:extLst>
        </xdr:cNvPr>
        <xdr:cNvSpPr txBox="1">
          <a:spLocks noChangeArrowheads="1"/>
        </xdr:cNvSpPr>
      </xdr:nvSpPr>
      <xdr:spPr bwMode="auto">
        <a:xfrm>
          <a:off x="1632508" y="4083192"/>
          <a:ext cx="2271032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ます部（ますの外径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+200mm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以上）</a:t>
          </a:r>
        </a:p>
      </xdr:txBody>
    </xdr:sp>
    <xdr:clientData/>
  </xdr:oneCellAnchor>
  <xdr:oneCellAnchor>
    <xdr:from>
      <xdr:col>26</xdr:col>
      <xdr:colOff>391085</xdr:colOff>
      <xdr:row>22</xdr:row>
      <xdr:rowOff>148635</xdr:rowOff>
    </xdr:from>
    <xdr:ext cx="2271032" cy="201850"/>
    <xdr:sp macro="" textlink="">
      <xdr:nvSpPr>
        <xdr:cNvPr id="774" name="Text Box 680">
          <a:extLst>
            <a:ext uri="{FF2B5EF4-FFF2-40B4-BE49-F238E27FC236}">
              <a16:creationId xmlns:a16="http://schemas.microsoft.com/office/drawing/2014/main" id="{00000000-0008-0000-0800-000006030000}"/>
            </a:ext>
          </a:extLst>
        </xdr:cNvPr>
        <xdr:cNvSpPr txBox="1">
          <a:spLocks noChangeArrowheads="1"/>
        </xdr:cNvSpPr>
      </xdr:nvSpPr>
      <xdr:spPr bwMode="auto">
        <a:xfrm>
          <a:off x="7739989" y="4112500"/>
          <a:ext cx="2271032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ます部（ますの外径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+200mm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以上）</a:t>
          </a:r>
        </a:p>
      </xdr:txBody>
    </xdr:sp>
    <xdr:clientData/>
  </xdr:oneCellAnchor>
  <xdr:oneCellAnchor>
    <xdr:from>
      <xdr:col>20</xdr:col>
      <xdr:colOff>205468</xdr:colOff>
      <xdr:row>23</xdr:row>
      <xdr:rowOff>1361</xdr:rowOff>
    </xdr:from>
    <xdr:ext cx="2271032" cy="201850"/>
    <xdr:sp macro="" textlink="">
      <xdr:nvSpPr>
        <xdr:cNvPr id="775" name="Text Box 680">
          <a:extLst>
            <a:ext uri="{FF2B5EF4-FFF2-40B4-BE49-F238E27FC236}">
              <a16:creationId xmlns:a16="http://schemas.microsoft.com/office/drawing/2014/main" id="{00000000-0008-0000-0800-000007030000}"/>
            </a:ext>
          </a:extLst>
        </xdr:cNvPr>
        <xdr:cNvSpPr txBox="1">
          <a:spLocks noChangeArrowheads="1"/>
        </xdr:cNvSpPr>
      </xdr:nvSpPr>
      <xdr:spPr bwMode="auto">
        <a:xfrm>
          <a:off x="5177518" y="4192361"/>
          <a:ext cx="2271032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トレンチ総延長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L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19</xdr:col>
      <xdr:colOff>595993</xdr:colOff>
      <xdr:row>21</xdr:row>
      <xdr:rowOff>68036</xdr:rowOff>
    </xdr:from>
    <xdr:ext cx="2271032" cy="201850"/>
    <xdr:sp macro="" textlink="">
      <xdr:nvSpPr>
        <xdr:cNvPr id="776" name="Text Box 680">
          <a:extLst>
            <a:ext uri="{FF2B5EF4-FFF2-40B4-BE49-F238E27FC236}">
              <a16:creationId xmlns:a16="http://schemas.microsoft.com/office/drawing/2014/main" id="{00000000-0008-0000-0800-000008030000}"/>
            </a:ext>
          </a:extLst>
        </xdr:cNvPr>
        <xdr:cNvSpPr txBox="1">
          <a:spLocks noChangeArrowheads="1"/>
        </xdr:cNvSpPr>
      </xdr:nvSpPr>
      <xdr:spPr bwMode="auto">
        <a:xfrm>
          <a:off x="4910818" y="3897086"/>
          <a:ext cx="2271032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トレンチ延長（ます部除く）</a:t>
          </a:r>
        </a:p>
      </xdr:txBody>
    </xdr:sp>
    <xdr:clientData/>
  </xdr:oneCellAnchor>
  <xdr:twoCellAnchor>
    <xdr:from>
      <xdr:col>14</xdr:col>
      <xdr:colOff>176892</xdr:colOff>
      <xdr:row>17</xdr:row>
      <xdr:rowOff>13607</xdr:rowOff>
    </xdr:from>
    <xdr:to>
      <xdr:col>18</xdr:col>
      <xdr:colOff>609598</xdr:colOff>
      <xdr:row>17</xdr:row>
      <xdr:rowOff>200025</xdr:rowOff>
    </xdr:to>
    <xdr:sp macro="" textlink="">
      <xdr:nvSpPr>
        <xdr:cNvPr id="85128" name="Line 284">
          <a:extLst>
            <a:ext uri="{FF2B5EF4-FFF2-40B4-BE49-F238E27FC236}">
              <a16:creationId xmlns:a16="http://schemas.microsoft.com/office/drawing/2014/main" id="{00000000-0008-0000-0800-0000884C0100}"/>
            </a:ext>
          </a:extLst>
        </xdr:cNvPr>
        <xdr:cNvSpPr>
          <a:spLocks noChangeShapeType="1"/>
        </xdr:cNvSpPr>
      </xdr:nvSpPr>
      <xdr:spPr bwMode="auto">
        <a:xfrm flipH="1" flipV="1">
          <a:off x="3088821" y="3184071"/>
          <a:ext cx="1153884" cy="1864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65491</xdr:colOff>
      <xdr:row>10</xdr:row>
      <xdr:rowOff>7147</xdr:rowOff>
    </xdr:from>
    <xdr:to>
      <xdr:col>14</xdr:col>
      <xdr:colOff>153936</xdr:colOff>
      <xdr:row>10</xdr:row>
      <xdr:rowOff>90015</xdr:rowOff>
    </xdr:to>
    <xdr:sp macro="" textlink="">
      <xdr:nvSpPr>
        <xdr:cNvPr id="777" name="Oval 174">
          <a:extLst>
            <a:ext uri="{FF2B5EF4-FFF2-40B4-BE49-F238E27FC236}">
              <a16:creationId xmlns:a16="http://schemas.microsoft.com/office/drawing/2014/main" id="{00000000-0008-0000-08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2982522" y="1721647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86923</xdr:colOff>
      <xdr:row>9</xdr:row>
      <xdr:rowOff>40491</xdr:rowOff>
    </xdr:from>
    <xdr:to>
      <xdr:col>12</xdr:col>
      <xdr:colOff>175368</xdr:colOff>
      <xdr:row>9</xdr:row>
      <xdr:rowOff>123359</xdr:rowOff>
    </xdr:to>
    <xdr:sp macro="" textlink="">
      <xdr:nvSpPr>
        <xdr:cNvPr id="778" name="Oval 174">
          <a:extLst>
            <a:ext uri="{FF2B5EF4-FFF2-40B4-BE49-F238E27FC236}">
              <a16:creationId xmlns:a16="http://schemas.microsoft.com/office/drawing/2014/main" id="{00000000-0008-0000-08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2456267" y="1552585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45253</xdr:colOff>
      <xdr:row>11</xdr:row>
      <xdr:rowOff>183361</xdr:rowOff>
    </xdr:from>
    <xdr:to>
      <xdr:col>14</xdr:col>
      <xdr:colOff>133698</xdr:colOff>
      <xdr:row>12</xdr:row>
      <xdr:rowOff>63822</xdr:rowOff>
    </xdr:to>
    <xdr:sp macro="" textlink="">
      <xdr:nvSpPr>
        <xdr:cNvPr id="779" name="Oval 174">
          <a:extLst>
            <a:ext uri="{FF2B5EF4-FFF2-40B4-BE49-F238E27FC236}">
              <a16:creationId xmlns:a16="http://schemas.microsoft.com/office/drawing/2014/main" id="{00000000-0008-0000-08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2962284" y="2100267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96450</xdr:colOff>
      <xdr:row>14</xdr:row>
      <xdr:rowOff>115501</xdr:rowOff>
    </xdr:from>
    <xdr:to>
      <xdr:col>13</xdr:col>
      <xdr:colOff>184895</xdr:colOff>
      <xdr:row>14</xdr:row>
      <xdr:rowOff>198369</xdr:rowOff>
    </xdr:to>
    <xdr:sp macro="" textlink="">
      <xdr:nvSpPr>
        <xdr:cNvPr id="780" name="Oval 174">
          <a:extLst>
            <a:ext uri="{FF2B5EF4-FFF2-40B4-BE49-F238E27FC236}">
              <a16:creationId xmlns:a16="http://schemas.microsoft.com/office/drawing/2014/main" id="{00000000-0008-0000-08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2739638" y="2639626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60733</xdr:colOff>
      <xdr:row>15</xdr:row>
      <xdr:rowOff>180981</xdr:rowOff>
    </xdr:from>
    <xdr:to>
      <xdr:col>14</xdr:col>
      <xdr:colOff>149178</xdr:colOff>
      <xdr:row>16</xdr:row>
      <xdr:rowOff>61442</xdr:rowOff>
    </xdr:to>
    <xdr:sp macro="" textlink="">
      <xdr:nvSpPr>
        <xdr:cNvPr id="781" name="Oval 174">
          <a:extLst>
            <a:ext uri="{FF2B5EF4-FFF2-40B4-BE49-F238E27FC236}">
              <a16:creationId xmlns:a16="http://schemas.microsoft.com/office/drawing/2014/main" id="{00000000-0008-0000-08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2977764" y="2907512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82165</xdr:colOff>
      <xdr:row>15</xdr:row>
      <xdr:rowOff>107167</xdr:rowOff>
    </xdr:from>
    <xdr:to>
      <xdr:col>12</xdr:col>
      <xdr:colOff>170610</xdr:colOff>
      <xdr:row>15</xdr:row>
      <xdr:rowOff>190035</xdr:rowOff>
    </xdr:to>
    <xdr:sp macro="" textlink="">
      <xdr:nvSpPr>
        <xdr:cNvPr id="782" name="Oval 174">
          <a:extLst>
            <a:ext uri="{FF2B5EF4-FFF2-40B4-BE49-F238E27FC236}">
              <a16:creationId xmlns:a16="http://schemas.microsoft.com/office/drawing/2014/main" id="{00000000-0008-0000-08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2451509" y="2833698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82162</xdr:colOff>
      <xdr:row>12</xdr:row>
      <xdr:rowOff>77400</xdr:rowOff>
    </xdr:from>
    <xdr:to>
      <xdr:col>13</xdr:col>
      <xdr:colOff>170607</xdr:colOff>
      <xdr:row>12</xdr:row>
      <xdr:rowOff>160268</xdr:rowOff>
    </xdr:to>
    <xdr:sp macro="" textlink="">
      <xdr:nvSpPr>
        <xdr:cNvPr id="783" name="Oval 174">
          <a:extLst>
            <a:ext uri="{FF2B5EF4-FFF2-40B4-BE49-F238E27FC236}">
              <a16:creationId xmlns:a16="http://schemas.microsoft.com/office/drawing/2014/main" id="{00000000-0008-0000-08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2725350" y="2196713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109547</xdr:colOff>
      <xdr:row>8</xdr:row>
      <xdr:rowOff>164316</xdr:rowOff>
    </xdr:from>
    <xdr:to>
      <xdr:col>13</xdr:col>
      <xdr:colOff>197992</xdr:colOff>
      <xdr:row>9</xdr:row>
      <xdr:rowOff>44778</xdr:rowOff>
    </xdr:to>
    <xdr:sp macro="" textlink="">
      <xdr:nvSpPr>
        <xdr:cNvPr id="784" name="Oval 174">
          <a:extLst>
            <a:ext uri="{FF2B5EF4-FFF2-40B4-BE49-F238E27FC236}">
              <a16:creationId xmlns:a16="http://schemas.microsoft.com/office/drawing/2014/main" id="{00000000-0008-0000-08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2752735" y="1474004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92875</xdr:colOff>
      <xdr:row>9</xdr:row>
      <xdr:rowOff>177406</xdr:rowOff>
    </xdr:from>
    <xdr:to>
      <xdr:col>31</xdr:col>
      <xdr:colOff>181320</xdr:colOff>
      <xdr:row>10</xdr:row>
      <xdr:rowOff>57868</xdr:rowOff>
    </xdr:to>
    <xdr:sp macro="" textlink="">
      <xdr:nvSpPr>
        <xdr:cNvPr id="785" name="Oval 174">
          <a:extLst>
            <a:ext uri="{FF2B5EF4-FFF2-40B4-BE49-F238E27FC236}">
              <a16:creationId xmlns:a16="http://schemas.microsoft.com/office/drawing/2014/main" id="{00000000-0008-0000-08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8832063" y="1689500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114308</xdr:colOff>
      <xdr:row>9</xdr:row>
      <xdr:rowOff>180981</xdr:rowOff>
    </xdr:from>
    <xdr:to>
      <xdr:col>29</xdr:col>
      <xdr:colOff>202753</xdr:colOff>
      <xdr:row>10</xdr:row>
      <xdr:rowOff>61443</xdr:rowOff>
    </xdr:to>
    <xdr:sp macro="" textlink="">
      <xdr:nvSpPr>
        <xdr:cNvPr id="786" name="Oval 174">
          <a:extLst>
            <a:ext uri="{FF2B5EF4-FFF2-40B4-BE49-F238E27FC236}">
              <a16:creationId xmlns:a16="http://schemas.microsoft.com/office/drawing/2014/main" id="{00000000-0008-0000-08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8305808" y="1693075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90496</xdr:colOff>
      <xdr:row>11</xdr:row>
      <xdr:rowOff>85730</xdr:rowOff>
    </xdr:from>
    <xdr:to>
      <xdr:col>30</xdr:col>
      <xdr:colOff>178941</xdr:colOff>
      <xdr:row>11</xdr:row>
      <xdr:rowOff>168598</xdr:rowOff>
    </xdr:to>
    <xdr:sp macro="" textlink="">
      <xdr:nvSpPr>
        <xdr:cNvPr id="787" name="Oval 174">
          <a:extLst>
            <a:ext uri="{FF2B5EF4-FFF2-40B4-BE49-F238E27FC236}">
              <a16:creationId xmlns:a16="http://schemas.microsoft.com/office/drawing/2014/main" id="{00000000-0008-0000-08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8555840" y="2002636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88117</xdr:colOff>
      <xdr:row>14</xdr:row>
      <xdr:rowOff>83354</xdr:rowOff>
    </xdr:from>
    <xdr:to>
      <xdr:col>30</xdr:col>
      <xdr:colOff>176562</xdr:colOff>
      <xdr:row>14</xdr:row>
      <xdr:rowOff>166222</xdr:rowOff>
    </xdr:to>
    <xdr:sp macro="" textlink="">
      <xdr:nvSpPr>
        <xdr:cNvPr id="788" name="Oval 174">
          <a:extLst>
            <a:ext uri="{FF2B5EF4-FFF2-40B4-BE49-F238E27FC236}">
              <a16:creationId xmlns:a16="http://schemas.microsoft.com/office/drawing/2014/main" id="{00000000-0008-0000-08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8553461" y="2607479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88117</xdr:colOff>
      <xdr:row>15</xdr:row>
      <xdr:rowOff>148834</xdr:rowOff>
    </xdr:from>
    <xdr:to>
      <xdr:col>31</xdr:col>
      <xdr:colOff>176562</xdr:colOff>
      <xdr:row>16</xdr:row>
      <xdr:rowOff>29295</xdr:rowOff>
    </xdr:to>
    <xdr:sp macro="" textlink="">
      <xdr:nvSpPr>
        <xdr:cNvPr id="789" name="Oval 174">
          <a:extLst>
            <a:ext uri="{FF2B5EF4-FFF2-40B4-BE49-F238E27FC236}">
              <a16:creationId xmlns:a16="http://schemas.microsoft.com/office/drawing/2014/main" id="{00000000-0008-0000-08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8827305" y="2875365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79784</xdr:colOff>
      <xdr:row>15</xdr:row>
      <xdr:rowOff>152410</xdr:rowOff>
    </xdr:from>
    <xdr:to>
      <xdr:col>29</xdr:col>
      <xdr:colOff>168229</xdr:colOff>
      <xdr:row>16</xdr:row>
      <xdr:rowOff>32871</xdr:rowOff>
    </xdr:to>
    <xdr:sp macro="" textlink="">
      <xdr:nvSpPr>
        <xdr:cNvPr id="790" name="Oval 174">
          <a:extLst>
            <a:ext uri="{FF2B5EF4-FFF2-40B4-BE49-F238E27FC236}">
              <a16:creationId xmlns:a16="http://schemas.microsoft.com/office/drawing/2014/main" id="{00000000-0008-0000-08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8271284" y="2878941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31</xdr:col>
      <xdr:colOff>103596</xdr:colOff>
      <xdr:row>12</xdr:row>
      <xdr:rowOff>200034</xdr:rowOff>
    </xdr:from>
    <xdr:to>
      <xdr:col>31</xdr:col>
      <xdr:colOff>192041</xdr:colOff>
      <xdr:row>13</xdr:row>
      <xdr:rowOff>80496</xdr:rowOff>
    </xdr:to>
    <xdr:sp macro="" textlink="">
      <xdr:nvSpPr>
        <xdr:cNvPr id="791" name="Oval 174">
          <a:extLst>
            <a:ext uri="{FF2B5EF4-FFF2-40B4-BE49-F238E27FC236}">
              <a16:creationId xmlns:a16="http://schemas.microsoft.com/office/drawing/2014/main" id="{00000000-0008-0000-08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8842784" y="2319347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101214</xdr:colOff>
      <xdr:row>9</xdr:row>
      <xdr:rowOff>66682</xdr:rowOff>
    </xdr:from>
    <xdr:to>
      <xdr:col>30</xdr:col>
      <xdr:colOff>189659</xdr:colOff>
      <xdr:row>9</xdr:row>
      <xdr:rowOff>149550</xdr:rowOff>
    </xdr:to>
    <xdr:sp macro="" textlink="">
      <xdr:nvSpPr>
        <xdr:cNvPr id="792" name="Oval 174">
          <a:extLst>
            <a:ext uri="{FF2B5EF4-FFF2-40B4-BE49-F238E27FC236}">
              <a16:creationId xmlns:a16="http://schemas.microsoft.com/office/drawing/2014/main" id="{00000000-0008-0000-08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8566558" y="1578776"/>
          <a:ext cx="88445" cy="828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12245</xdr:colOff>
      <xdr:row>9</xdr:row>
      <xdr:rowOff>185068</xdr:rowOff>
    </xdr:from>
    <xdr:to>
      <xdr:col>11</xdr:col>
      <xdr:colOff>120245</xdr:colOff>
      <xdr:row>9</xdr:row>
      <xdr:rowOff>185068</xdr:rowOff>
    </xdr:to>
    <xdr:sp macro="" textlink="">
      <xdr:nvSpPr>
        <xdr:cNvPr id="793" name="Line 683">
          <a:extLst>
            <a:ext uri="{FF2B5EF4-FFF2-40B4-BE49-F238E27FC236}">
              <a16:creationId xmlns:a16="http://schemas.microsoft.com/office/drawing/2014/main" id="{00000000-0008-0000-0800-000019030000}"/>
            </a:ext>
          </a:extLst>
        </xdr:cNvPr>
        <xdr:cNvSpPr>
          <a:spLocks noChangeShapeType="1"/>
        </xdr:cNvSpPr>
      </xdr:nvSpPr>
      <xdr:spPr bwMode="auto">
        <a:xfrm>
          <a:off x="2281916" y="1687297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12241</xdr:colOff>
      <xdr:row>10</xdr:row>
      <xdr:rowOff>76210</xdr:rowOff>
    </xdr:from>
    <xdr:to>
      <xdr:col>11</xdr:col>
      <xdr:colOff>120241</xdr:colOff>
      <xdr:row>10</xdr:row>
      <xdr:rowOff>76210</xdr:rowOff>
    </xdr:to>
    <xdr:sp macro="" textlink="">
      <xdr:nvSpPr>
        <xdr:cNvPr id="794" name="Line 683">
          <a:extLst>
            <a:ext uri="{FF2B5EF4-FFF2-40B4-BE49-F238E27FC236}">
              <a16:creationId xmlns:a16="http://schemas.microsoft.com/office/drawing/2014/main" id="{00000000-0008-0000-0800-00001A030000}"/>
            </a:ext>
          </a:extLst>
        </xdr:cNvPr>
        <xdr:cNvSpPr>
          <a:spLocks noChangeShapeType="1"/>
        </xdr:cNvSpPr>
      </xdr:nvSpPr>
      <xdr:spPr bwMode="auto">
        <a:xfrm>
          <a:off x="2281912" y="1779824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6799</xdr:colOff>
      <xdr:row>12</xdr:row>
      <xdr:rowOff>179626</xdr:rowOff>
    </xdr:from>
    <xdr:to>
      <xdr:col>11</xdr:col>
      <xdr:colOff>114799</xdr:colOff>
      <xdr:row>12</xdr:row>
      <xdr:rowOff>179626</xdr:rowOff>
    </xdr:to>
    <xdr:sp macro="" textlink="">
      <xdr:nvSpPr>
        <xdr:cNvPr id="795" name="Line 683">
          <a:extLst>
            <a:ext uri="{FF2B5EF4-FFF2-40B4-BE49-F238E27FC236}">
              <a16:creationId xmlns:a16="http://schemas.microsoft.com/office/drawing/2014/main" id="{00000000-0008-0000-0800-00001B030000}"/>
            </a:ext>
          </a:extLst>
        </xdr:cNvPr>
        <xdr:cNvSpPr>
          <a:spLocks noChangeShapeType="1"/>
        </xdr:cNvSpPr>
      </xdr:nvSpPr>
      <xdr:spPr bwMode="auto">
        <a:xfrm>
          <a:off x="2276470" y="2286012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6795</xdr:colOff>
      <xdr:row>13</xdr:row>
      <xdr:rowOff>70768</xdr:rowOff>
    </xdr:from>
    <xdr:to>
      <xdr:col>11</xdr:col>
      <xdr:colOff>114795</xdr:colOff>
      <xdr:row>13</xdr:row>
      <xdr:rowOff>70768</xdr:rowOff>
    </xdr:to>
    <xdr:sp macro="" textlink="">
      <xdr:nvSpPr>
        <xdr:cNvPr id="796" name="Line 683">
          <a:extLst>
            <a:ext uri="{FF2B5EF4-FFF2-40B4-BE49-F238E27FC236}">
              <a16:creationId xmlns:a16="http://schemas.microsoft.com/office/drawing/2014/main" id="{00000000-0008-0000-0800-00001C030000}"/>
            </a:ext>
          </a:extLst>
        </xdr:cNvPr>
        <xdr:cNvSpPr>
          <a:spLocks noChangeShapeType="1"/>
        </xdr:cNvSpPr>
      </xdr:nvSpPr>
      <xdr:spPr bwMode="auto">
        <a:xfrm>
          <a:off x="2276466" y="2378539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6796</xdr:colOff>
      <xdr:row>15</xdr:row>
      <xdr:rowOff>179625</xdr:rowOff>
    </xdr:from>
    <xdr:to>
      <xdr:col>11</xdr:col>
      <xdr:colOff>114796</xdr:colOff>
      <xdr:row>15</xdr:row>
      <xdr:rowOff>179625</xdr:rowOff>
    </xdr:to>
    <xdr:sp macro="" textlink="">
      <xdr:nvSpPr>
        <xdr:cNvPr id="797" name="Line 683">
          <a:extLst>
            <a:ext uri="{FF2B5EF4-FFF2-40B4-BE49-F238E27FC236}">
              <a16:creationId xmlns:a16="http://schemas.microsoft.com/office/drawing/2014/main" id="{00000000-0008-0000-0800-00001D030000}"/>
            </a:ext>
          </a:extLst>
        </xdr:cNvPr>
        <xdr:cNvSpPr>
          <a:spLocks noChangeShapeType="1"/>
        </xdr:cNvSpPr>
      </xdr:nvSpPr>
      <xdr:spPr bwMode="auto">
        <a:xfrm>
          <a:off x="2276467" y="2890168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6792</xdr:colOff>
      <xdr:row>16</xdr:row>
      <xdr:rowOff>70766</xdr:rowOff>
    </xdr:from>
    <xdr:to>
      <xdr:col>11</xdr:col>
      <xdr:colOff>114792</xdr:colOff>
      <xdr:row>16</xdr:row>
      <xdr:rowOff>70766</xdr:rowOff>
    </xdr:to>
    <xdr:sp macro="" textlink="">
      <xdr:nvSpPr>
        <xdr:cNvPr id="798" name="Line 683">
          <a:extLst>
            <a:ext uri="{FF2B5EF4-FFF2-40B4-BE49-F238E27FC236}">
              <a16:creationId xmlns:a16="http://schemas.microsoft.com/office/drawing/2014/main" id="{00000000-0008-0000-0800-00001E030000}"/>
            </a:ext>
          </a:extLst>
        </xdr:cNvPr>
        <xdr:cNvSpPr>
          <a:spLocks noChangeShapeType="1"/>
        </xdr:cNvSpPr>
      </xdr:nvSpPr>
      <xdr:spPr bwMode="auto">
        <a:xfrm>
          <a:off x="2276463" y="2982695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6797</xdr:colOff>
      <xdr:row>15</xdr:row>
      <xdr:rowOff>108863</xdr:rowOff>
    </xdr:from>
    <xdr:to>
      <xdr:col>15</xdr:col>
      <xdr:colOff>114797</xdr:colOff>
      <xdr:row>15</xdr:row>
      <xdr:rowOff>108863</xdr:rowOff>
    </xdr:to>
    <xdr:sp macro="" textlink="">
      <xdr:nvSpPr>
        <xdr:cNvPr id="799" name="Line 683">
          <a:extLst>
            <a:ext uri="{FF2B5EF4-FFF2-40B4-BE49-F238E27FC236}">
              <a16:creationId xmlns:a16="http://schemas.microsoft.com/office/drawing/2014/main" id="{00000000-0008-0000-0800-00001F030000}"/>
            </a:ext>
          </a:extLst>
        </xdr:cNvPr>
        <xdr:cNvSpPr>
          <a:spLocks noChangeShapeType="1"/>
        </xdr:cNvSpPr>
      </xdr:nvSpPr>
      <xdr:spPr bwMode="auto">
        <a:xfrm>
          <a:off x="3234411" y="2819406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6793</xdr:colOff>
      <xdr:row>16</xdr:row>
      <xdr:rowOff>4</xdr:rowOff>
    </xdr:from>
    <xdr:to>
      <xdr:col>15</xdr:col>
      <xdr:colOff>114793</xdr:colOff>
      <xdr:row>16</xdr:row>
      <xdr:rowOff>4</xdr:rowOff>
    </xdr:to>
    <xdr:sp macro="" textlink="">
      <xdr:nvSpPr>
        <xdr:cNvPr id="800" name="Line 683">
          <a:extLst>
            <a:ext uri="{FF2B5EF4-FFF2-40B4-BE49-F238E27FC236}">
              <a16:creationId xmlns:a16="http://schemas.microsoft.com/office/drawing/2014/main" id="{00000000-0008-0000-0800-000020030000}"/>
            </a:ext>
          </a:extLst>
        </xdr:cNvPr>
        <xdr:cNvSpPr>
          <a:spLocks noChangeShapeType="1"/>
        </xdr:cNvSpPr>
      </xdr:nvSpPr>
      <xdr:spPr bwMode="auto">
        <a:xfrm>
          <a:off x="3234407" y="2911933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6793</xdr:colOff>
      <xdr:row>11</xdr:row>
      <xdr:rowOff>168730</xdr:rowOff>
    </xdr:from>
    <xdr:to>
      <xdr:col>15</xdr:col>
      <xdr:colOff>114793</xdr:colOff>
      <xdr:row>11</xdr:row>
      <xdr:rowOff>168730</xdr:rowOff>
    </xdr:to>
    <xdr:sp macro="" textlink="">
      <xdr:nvSpPr>
        <xdr:cNvPr id="801" name="Line 683">
          <a:extLst>
            <a:ext uri="{FF2B5EF4-FFF2-40B4-BE49-F238E27FC236}">
              <a16:creationId xmlns:a16="http://schemas.microsoft.com/office/drawing/2014/main" id="{00000000-0008-0000-0800-000021030000}"/>
            </a:ext>
          </a:extLst>
        </xdr:cNvPr>
        <xdr:cNvSpPr>
          <a:spLocks noChangeShapeType="1"/>
        </xdr:cNvSpPr>
      </xdr:nvSpPr>
      <xdr:spPr bwMode="auto">
        <a:xfrm>
          <a:off x="3234407" y="2073730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6789</xdr:colOff>
      <xdr:row>12</xdr:row>
      <xdr:rowOff>59871</xdr:rowOff>
    </xdr:from>
    <xdr:to>
      <xdr:col>15</xdr:col>
      <xdr:colOff>114789</xdr:colOff>
      <xdr:row>12</xdr:row>
      <xdr:rowOff>59871</xdr:rowOff>
    </xdr:to>
    <xdr:sp macro="" textlink="">
      <xdr:nvSpPr>
        <xdr:cNvPr id="802" name="Line 683">
          <a:extLst>
            <a:ext uri="{FF2B5EF4-FFF2-40B4-BE49-F238E27FC236}">
              <a16:creationId xmlns:a16="http://schemas.microsoft.com/office/drawing/2014/main" id="{00000000-0008-0000-0800-000022030000}"/>
            </a:ext>
          </a:extLst>
        </xdr:cNvPr>
        <xdr:cNvSpPr>
          <a:spLocks noChangeShapeType="1"/>
        </xdr:cNvSpPr>
      </xdr:nvSpPr>
      <xdr:spPr bwMode="auto">
        <a:xfrm>
          <a:off x="3234403" y="2166257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12233</xdr:colOff>
      <xdr:row>9</xdr:row>
      <xdr:rowOff>27212</xdr:rowOff>
    </xdr:from>
    <xdr:to>
      <xdr:col>15</xdr:col>
      <xdr:colOff>120233</xdr:colOff>
      <xdr:row>9</xdr:row>
      <xdr:rowOff>27212</xdr:rowOff>
    </xdr:to>
    <xdr:sp macro="" textlink="">
      <xdr:nvSpPr>
        <xdr:cNvPr id="803" name="Line 683">
          <a:extLst>
            <a:ext uri="{FF2B5EF4-FFF2-40B4-BE49-F238E27FC236}">
              <a16:creationId xmlns:a16="http://schemas.microsoft.com/office/drawing/2014/main" id="{00000000-0008-0000-0800-000023030000}"/>
            </a:ext>
          </a:extLst>
        </xdr:cNvPr>
        <xdr:cNvSpPr>
          <a:spLocks noChangeShapeType="1"/>
        </xdr:cNvSpPr>
      </xdr:nvSpPr>
      <xdr:spPr bwMode="auto">
        <a:xfrm>
          <a:off x="3239847" y="1529441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12229</xdr:colOff>
      <xdr:row>9</xdr:row>
      <xdr:rowOff>119739</xdr:rowOff>
    </xdr:from>
    <xdr:to>
      <xdr:col>15</xdr:col>
      <xdr:colOff>120229</xdr:colOff>
      <xdr:row>9</xdr:row>
      <xdr:rowOff>119739</xdr:rowOff>
    </xdr:to>
    <xdr:sp macro="" textlink="">
      <xdr:nvSpPr>
        <xdr:cNvPr id="804" name="Line 683">
          <a:extLst>
            <a:ext uri="{FF2B5EF4-FFF2-40B4-BE49-F238E27FC236}">
              <a16:creationId xmlns:a16="http://schemas.microsoft.com/office/drawing/2014/main" id="{00000000-0008-0000-0800-000024030000}"/>
            </a:ext>
          </a:extLst>
        </xdr:cNvPr>
        <xdr:cNvSpPr>
          <a:spLocks noChangeShapeType="1"/>
        </xdr:cNvSpPr>
      </xdr:nvSpPr>
      <xdr:spPr bwMode="auto">
        <a:xfrm>
          <a:off x="3239843" y="1621968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17702</xdr:colOff>
      <xdr:row>9</xdr:row>
      <xdr:rowOff>179612</xdr:rowOff>
    </xdr:from>
    <xdr:to>
      <xdr:col>29</xdr:col>
      <xdr:colOff>517</xdr:colOff>
      <xdr:row>9</xdr:row>
      <xdr:rowOff>179612</xdr:rowOff>
    </xdr:to>
    <xdr:sp macro="" textlink="">
      <xdr:nvSpPr>
        <xdr:cNvPr id="805" name="Line 683">
          <a:extLst>
            <a:ext uri="{FF2B5EF4-FFF2-40B4-BE49-F238E27FC236}">
              <a16:creationId xmlns:a16="http://schemas.microsoft.com/office/drawing/2014/main" id="{00000000-0008-0000-0800-000025030000}"/>
            </a:ext>
          </a:extLst>
        </xdr:cNvPr>
        <xdr:cNvSpPr>
          <a:spLocks noChangeShapeType="1"/>
        </xdr:cNvSpPr>
      </xdr:nvSpPr>
      <xdr:spPr bwMode="auto">
        <a:xfrm>
          <a:off x="8149331" y="1681841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17698</xdr:colOff>
      <xdr:row>10</xdr:row>
      <xdr:rowOff>70754</xdr:rowOff>
    </xdr:from>
    <xdr:to>
      <xdr:col>29</xdr:col>
      <xdr:colOff>513</xdr:colOff>
      <xdr:row>10</xdr:row>
      <xdr:rowOff>70754</xdr:rowOff>
    </xdr:to>
    <xdr:sp macro="" textlink="">
      <xdr:nvSpPr>
        <xdr:cNvPr id="806" name="Line 683">
          <a:extLst>
            <a:ext uri="{FF2B5EF4-FFF2-40B4-BE49-F238E27FC236}">
              <a16:creationId xmlns:a16="http://schemas.microsoft.com/office/drawing/2014/main" id="{00000000-0008-0000-0800-000026030000}"/>
            </a:ext>
          </a:extLst>
        </xdr:cNvPr>
        <xdr:cNvSpPr>
          <a:spLocks noChangeShapeType="1"/>
        </xdr:cNvSpPr>
      </xdr:nvSpPr>
      <xdr:spPr bwMode="auto">
        <a:xfrm>
          <a:off x="8149327" y="1774368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12256</xdr:colOff>
      <xdr:row>12</xdr:row>
      <xdr:rowOff>0</xdr:rowOff>
    </xdr:from>
    <xdr:to>
      <xdr:col>28</xdr:col>
      <xdr:colOff>120256</xdr:colOff>
      <xdr:row>12</xdr:row>
      <xdr:rowOff>0</xdr:rowOff>
    </xdr:to>
    <xdr:sp macro="" textlink="">
      <xdr:nvSpPr>
        <xdr:cNvPr id="807" name="Line 683">
          <a:extLst>
            <a:ext uri="{FF2B5EF4-FFF2-40B4-BE49-F238E27FC236}">
              <a16:creationId xmlns:a16="http://schemas.microsoft.com/office/drawing/2014/main" id="{00000000-0008-0000-0800-000027030000}"/>
            </a:ext>
          </a:extLst>
        </xdr:cNvPr>
        <xdr:cNvSpPr>
          <a:spLocks noChangeShapeType="1"/>
        </xdr:cNvSpPr>
      </xdr:nvSpPr>
      <xdr:spPr bwMode="auto">
        <a:xfrm>
          <a:off x="8143885" y="2106386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12252</xdr:colOff>
      <xdr:row>12</xdr:row>
      <xdr:rowOff>92527</xdr:rowOff>
    </xdr:from>
    <xdr:to>
      <xdr:col>28</xdr:col>
      <xdr:colOff>120252</xdr:colOff>
      <xdr:row>12</xdr:row>
      <xdr:rowOff>92527</xdr:rowOff>
    </xdr:to>
    <xdr:sp macro="" textlink="">
      <xdr:nvSpPr>
        <xdr:cNvPr id="808" name="Line 683">
          <a:extLst>
            <a:ext uri="{FF2B5EF4-FFF2-40B4-BE49-F238E27FC236}">
              <a16:creationId xmlns:a16="http://schemas.microsoft.com/office/drawing/2014/main" id="{00000000-0008-0000-0800-000028030000}"/>
            </a:ext>
          </a:extLst>
        </xdr:cNvPr>
        <xdr:cNvSpPr>
          <a:spLocks noChangeShapeType="1"/>
        </xdr:cNvSpPr>
      </xdr:nvSpPr>
      <xdr:spPr bwMode="auto">
        <a:xfrm>
          <a:off x="8143881" y="2198913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6811</xdr:colOff>
      <xdr:row>15</xdr:row>
      <xdr:rowOff>146959</xdr:rowOff>
    </xdr:from>
    <xdr:to>
      <xdr:col>28</xdr:col>
      <xdr:colOff>114811</xdr:colOff>
      <xdr:row>15</xdr:row>
      <xdr:rowOff>146959</xdr:rowOff>
    </xdr:to>
    <xdr:sp macro="" textlink="">
      <xdr:nvSpPr>
        <xdr:cNvPr id="809" name="Line 683">
          <a:extLst>
            <a:ext uri="{FF2B5EF4-FFF2-40B4-BE49-F238E27FC236}">
              <a16:creationId xmlns:a16="http://schemas.microsoft.com/office/drawing/2014/main" id="{00000000-0008-0000-0800-000029030000}"/>
            </a:ext>
          </a:extLst>
        </xdr:cNvPr>
        <xdr:cNvSpPr>
          <a:spLocks noChangeShapeType="1"/>
        </xdr:cNvSpPr>
      </xdr:nvSpPr>
      <xdr:spPr bwMode="auto">
        <a:xfrm>
          <a:off x="8138440" y="2857502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6807</xdr:colOff>
      <xdr:row>16</xdr:row>
      <xdr:rowOff>38100</xdr:rowOff>
    </xdr:from>
    <xdr:to>
      <xdr:col>28</xdr:col>
      <xdr:colOff>114807</xdr:colOff>
      <xdr:row>16</xdr:row>
      <xdr:rowOff>38100</xdr:rowOff>
    </xdr:to>
    <xdr:sp macro="" textlink="">
      <xdr:nvSpPr>
        <xdr:cNvPr id="810" name="Line 683">
          <a:extLst>
            <a:ext uri="{FF2B5EF4-FFF2-40B4-BE49-F238E27FC236}">
              <a16:creationId xmlns:a16="http://schemas.microsoft.com/office/drawing/2014/main" id="{00000000-0008-0000-0800-00002A030000}"/>
            </a:ext>
          </a:extLst>
        </xdr:cNvPr>
        <xdr:cNvSpPr>
          <a:spLocks noChangeShapeType="1"/>
        </xdr:cNvSpPr>
      </xdr:nvSpPr>
      <xdr:spPr bwMode="auto">
        <a:xfrm>
          <a:off x="8138436" y="2950029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6812</xdr:colOff>
      <xdr:row>14</xdr:row>
      <xdr:rowOff>87086</xdr:rowOff>
    </xdr:from>
    <xdr:to>
      <xdr:col>32</xdr:col>
      <xdr:colOff>114812</xdr:colOff>
      <xdr:row>14</xdr:row>
      <xdr:rowOff>87086</xdr:rowOff>
    </xdr:to>
    <xdr:sp macro="" textlink="">
      <xdr:nvSpPr>
        <xdr:cNvPr id="811" name="Line 683">
          <a:extLst>
            <a:ext uri="{FF2B5EF4-FFF2-40B4-BE49-F238E27FC236}">
              <a16:creationId xmlns:a16="http://schemas.microsoft.com/office/drawing/2014/main" id="{00000000-0008-0000-0800-00002B030000}"/>
            </a:ext>
          </a:extLst>
        </xdr:cNvPr>
        <xdr:cNvSpPr>
          <a:spLocks noChangeShapeType="1"/>
        </xdr:cNvSpPr>
      </xdr:nvSpPr>
      <xdr:spPr bwMode="auto">
        <a:xfrm>
          <a:off x="9096383" y="2596243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6808</xdr:colOff>
      <xdr:row>14</xdr:row>
      <xdr:rowOff>179613</xdr:rowOff>
    </xdr:from>
    <xdr:to>
      <xdr:col>32</xdr:col>
      <xdr:colOff>114808</xdr:colOff>
      <xdr:row>14</xdr:row>
      <xdr:rowOff>179613</xdr:rowOff>
    </xdr:to>
    <xdr:sp macro="" textlink="">
      <xdr:nvSpPr>
        <xdr:cNvPr id="812" name="Line 683">
          <a:extLst>
            <a:ext uri="{FF2B5EF4-FFF2-40B4-BE49-F238E27FC236}">
              <a16:creationId xmlns:a16="http://schemas.microsoft.com/office/drawing/2014/main" id="{00000000-0008-0000-0800-00002C030000}"/>
            </a:ext>
          </a:extLst>
        </xdr:cNvPr>
        <xdr:cNvSpPr>
          <a:spLocks noChangeShapeType="1"/>
        </xdr:cNvSpPr>
      </xdr:nvSpPr>
      <xdr:spPr bwMode="auto">
        <a:xfrm>
          <a:off x="9096379" y="2688770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6811</xdr:colOff>
      <xdr:row>11</xdr:row>
      <xdr:rowOff>76199</xdr:rowOff>
    </xdr:from>
    <xdr:to>
      <xdr:col>32</xdr:col>
      <xdr:colOff>114811</xdr:colOff>
      <xdr:row>11</xdr:row>
      <xdr:rowOff>76199</xdr:rowOff>
    </xdr:to>
    <xdr:sp macro="" textlink="">
      <xdr:nvSpPr>
        <xdr:cNvPr id="813" name="Line 683">
          <a:extLst>
            <a:ext uri="{FF2B5EF4-FFF2-40B4-BE49-F238E27FC236}">
              <a16:creationId xmlns:a16="http://schemas.microsoft.com/office/drawing/2014/main" id="{00000000-0008-0000-0800-00002D030000}"/>
            </a:ext>
          </a:extLst>
        </xdr:cNvPr>
        <xdr:cNvSpPr>
          <a:spLocks noChangeShapeType="1"/>
        </xdr:cNvSpPr>
      </xdr:nvSpPr>
      <xdr:spPr bwMode="auto">
        <a:xfrm>
          <a:off x="9096382" y="1981199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6807</xdr:colOff>
      <xdr:row>11</xdr:row>
      <xdr:rowOff>168726</xdr:rowOff>
    </xdr:from>
    <xdr:to>
      <xdr:col>32</xdr:col>
      <xdr:colOff>114807</xdr:colOff>
      <xdr:row>11</xdr:row>
      <xdr:rowOff>168726</xdr:rowOff>
    </xdr:to>
    <xdr:sp macro="" textlink="">
      <xdr:nvSpPr>
        <xdr:cNvPr id="814" name="Line 683">
          <a:extLst>
            <a:ext uri="{FF2B5EF4-FFF2-40B4-BE49-F238E27FC236}">
              <a16:creationId xmlns:a16="http://schemas.microsoft.com/office/drawing/2014/main" id="{00000000-0008-0000-0800-00002E030000}"/>
            </a:ext>
          </a:extLst>
        </xdr:cNvPr>
        <xdr:cNvSpPr>
          <a:spLocks noChangeShapeType="1"/>
        </xdr:cNvSpPr>
      </xdr:nvSpPr>
      <xdr:spPr bwMode="auto">
        <a:xfrm>
          <a:off x="9096378" y="2073726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6807</xdr:colOff>
      <xdr:row>9</xdr:row>
      <xdr:rowOff>32654</xdr:rowOff>
    </xdr:from>
    <xdr:to>
      <xdr:col>32</xdr:col>
      <xdr:colOff>114807</xdr:colOff>
      <xdr:row>9</xdr:row>
      <xdr:rowOff>32654</xdr:rowOff>
    </xdr:to>
    <xdr:sp macro="" textlink="">
      <xdr:nvSpPr>
        <xdr:cNvPr id="815" name="Line 683">
          <a:extLst>
            <a:ext uri="{FF2B5EF4-FFF2-40B4-BE49-F238E27FC236}">
              <a16:creationId xmlns:a16="http://schemas.microsoft.com/office/drawing/2014/main" id="{00000000-0008-0000-0800-00002F030000}"/>
            </a:ext>
          </a:extLst>
        </xdr:cNvPr>
        <xdr:cNvSpPr>
          <a:spLocks noChangeShapeType="1"/>
        </xdr:cNvSpPr>
      </xdr:nvSpPr>
      <xdr:spPr bwMode="auto">
        <a:xfrm>
          <a:off x="9096378" y="1534883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6803</xdr:colOff>
      <xdr:row>9</xdr:row>
      <xdr:rowOff>125181</xdr:rowOff>
    </xdr:from>
    <xdr:to>
      <xdr:col>32</xdr:col>
      <xdr:colOff>114803</xdr:colOff>
      <xdr:row>9</xdr:row>
      <xdr:rowOff>125181</xdr:rowOff>
    </xdr:to>
    <xdr:sp macro="" textlink="">
      <xdr:nvSpPr>
        <xdr:cNvPr id="816" name="Line 683">
          <a:extLst>
            <a:ext uri="{FF2B5EF4-FFF2-40B4-BE49-F238E27FC236}">
              <a16:creationId xmlns:a16="http://schemas.microsoft.com/office/drawing/2014/main" id="{00000000-0008-0000-0800-000030030000}"/>
            </a:ext>
          </a:extLst>
        </xdr:cNvPr>
        <xdr:cNvSpPr>
          <a:spLocks noChangeShapeType="1"/>
        </xdr:cNvSpPr>
      </xdr:nvSpPr>
      <xdr:spPr bwMode="auto">
        <a:xfrm>
          <a:off x="9096374" y="1627410"/>
          <a:ext cx="108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44</xdr:row>
      <xdr:rowOff>0</xdr:rowOff>
    </xdr:from>
    <xdr:to>
      <xdr:col>6</xdr:col>
      <xdr:colOff>0</xdr:colOff>
      <xdr:row>46</xdr:row>
      <xdr:rowOff>9525</xdr:rowOff>
    </xdr:to>
    <xdr:sp macro="" textlink="">
      <xdr:nvSpPr>
        <xdr:cNvPr id="47934" name="Line 1">
          <a:extLst>
            <a:ext uri="{FF2B5EF4-FFF2-40B4-BE49-F238E27FC236}">
              <a16:creationId xmlns:a16="http://schemas.microsoft.com/office/drawing/2014/main" id="{00000000-0008-0000-0900-00003EBB0000}"/>
            </a:ext>
          </a:extLst>
        </xdr:cNvPr>
        <xdr:cNvSpPr>
          <a:spLocks noChangeShapeType="1"/>
        </xdr:cNvSpPr>
      </xdr:nvSpPr>
      <xdr:spPr bwMode="auto">
        <a:xfrm flipH="1">
          <a:off x="1438275" y="7648575"/>
          <a:ext cx="43815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44</xdr:row>
      <xdr:rowOff>76200</xdr:rowOff>
    </xdr:from>
    <xdr:to>
      <xdr:col>7</xdr:col>
      <xdr:colOff>0</xdr:colOff>
      <xdr:row>47</xdr:row>
      <xdr:rowOff>9525</xdr:rowOff>
    </xdr:to>
    <xdr:sp macro="" textlink="">
      <xdr:nvSpPr>
        <xdr:cNvPr id="47935" name="Line 3">
          <a:extLst>
            <a:ext uri="{FF2B5EF4-FFF2-40B4-BE49-F238E27FC236}">
              <a16:creationId xmlns:a16="http://schemas.microsoft.com/office/drawing/2014/main" id="{00000000-0008-0000-0900-00003FBB0000}"/>
            </a:ext>
          </a:extLst>
        </xdr:cNvPr>
        <xdr:cNvSpPr>
          <a:spLocks noChangeShapeType="1"/>
        </xdr:cNvSpPr>
      </xdr:nvSpPr>
      <xdr:spPr bwMode="auto">
        <a:xfrm flipV="1">
          <a:off x="1476375" y="7724775"/>
          <a:ext cx="6000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44</xdr:row>
      <xdr:rowOff>0</xdr:rowOff>
    </xdr:from>
    <xdr:to>
      <xdr:col>7</xdr:col>
      <xdr:colOff>0</xdr:colOff>
      <xdr:row>44</xdr:row>
      <xdr:rowOff>76200</xdr:rowOff>
    </xdr:to>
    <xdr:sp macro="" textlink="">
      <xdr:nvSpPr>
        <xdr:cNvPr id="47936" name="Line 4">
          <a:extLst>
            <a:ext uri="{FF2B5EF4-FFF2-40B4-BE49-F238E27FC236}">
              <a16:creationId xmlns:a16="http://schemas.microsoft.com/office/drawing/2014/main" id="{00000000-0008-0000-0900-000040BB0000}"/>
            </a:ext>
          </a:extLst>
        </xdr:cNvPr>
        <xdr:cNvSpPr>
          <a:spLocks noChangeShapeType="1"/>
        </xdr:cNvSpPr>
      </xdr:nvSpPr>
      <xdr:spPr bwMode="auto">
        <a:xfrm flipV="1">
          <a:off x="2076450" y="76485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66675</xdr:colOff>
      <xdr:row>47</xdr:row>
      <xdr:rowOff>0</xdr:rowOff>
    </xdr:to>
    <xdr:sp macro="" textlink="">
      <xdr:nvSpPr>
        <xdr:cNvPr id="47937" name="Line 6">
          <a:extLst>
            <a:ext uri="{FF2B5EF4-FFF2-40B4-BE49-F238E27FC236}">
              <a16:creationId xmlns:a16="http://schemas.microsoft.com/office/drawing/2014/main" id="{00000000-0008-0000-0900-000041BB0000}"/>
            </a:ext>
          </a:extLst>
        </xdr:cNvPr>
        <xdr:cNvSpPr>
          <a:spLocks noChangeShapeType="1"/>
        </xdr:cNvSpPr>
      </xdr:nvSpPr>
      <xdr:spPr bwMode="auto">
        <a:xfrm flipH="1">
          <a:off x="1438275" y="8124825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44</xdr:row>
      <xdr:rowOff>57150</xdr:rowOff>
    </xdr:from>
    <xdr:to>
      <xdr:col>12</xdr:col>
      <xdr:colOff>266700</xdr:colOff>
      <xdr:row>47</xdr:row>
      <xdr:rowOff>9525</xdr:rowOff>
    </xdr:to>
    <xdr:sp macro="" textlink="">
      <xdr:nvSpPr>
        <xdr:cNvPr id="47938" name="Line 7">
          <a:extLst>
            <a:ext uri="{FF2B5EF4-FFF2-40B4-BE49-F238E27FC236}">
              <a16:creationId xmlns:a16="http://schemas.microsoft.com/office/drawing/2014/main" id="{00000000-0008-0000-0900-000042BB0000}"/>
            </a:ext>
          </a:extLst>
        </xdr:cNvPr>
        <xdr:cNvSpPr>
          <a:spLocks noChangeShapeType="1"/>
        </xdr:cNvSpPr>
      </xdr:nvSpPr>
      <xdr:spPr bwMode="auto">
        <a:xfrm>
          <a:off x="2905125" y="7705725"/>
          <a:ext cx="695325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47939" name="Line 8">
          <a:extLst>
            <a:ext uri="{FF2B5EF4-FFF2-40B4-BE49-F238E27FC236}">
              <a16:creationId xmlns:a16="http://schemas.microsoft.com/office/drawing/2014/main" id="{00000000-0008-0000-0900-000043BB0000}"/>
            </a:ext>
          </a:extLst>
        </xdr:cNvPr>
        <xdr:cNvSpPr>
          <a:spLocks noChangeShapeType="1"/>
        </xdr:cNvSpPr>
      </xdr:nvSpPr>
      <xdr:spPr bwMode="auto">
        <a:xfrm>
          <a:off x="3105150" y="7648575"/>
          <a:ext cx="49530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43</xdr:row>
      <xdr:rowOff>161925</xdr:rowOff>
    </xdr:from>
    <xdr:to>
      <xdr:col>10</xdr:col>
      <xdr:colOff>0</xdr:colOff>
      <xdr:row>44</xdr:row>
      <xdr:rowOff>57150</xdr:rowOff>
    </xdr:to>
    <xdr:sp macro="" textlink="">
      <xdr:nvSpPr>
        <xdr:cNvPr id="47940" name="Line 9">
          <a:extLst>
            <a:ext uri="{FF2B5EF4-FFF2-40B4-BE49-F238E27FC236}">
              <a16:creationId xmlns:a16="http://schemas.microsoft.com/office/drawing/2014/main" id="{00000000-0008-0000-0900-000044BB0000}"/>
            </a:ext>
          </a:extLst>
        </xdr:cNvPr>
        <xdr:cNvSpPr>
          <a:spLocks noChangeShapeType="1"/>
        </xdr:cNvSpPr>
      </xdr:nvSpPr>
      <xdr:spPr bwMode="auto">
        <a:xfrm>
          <a:off x="2905125" y="76295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219075</xdr:colOff>
      <xdr:row>47</xdr:row>
      <xdr:rowOff>0</xdr:rowOff>
    </xdr:from>
    <xdr:to>
      <xdr:col>13</xdr:col>
      <xdr:colOff>9525</xdr:colOff>
      <xdr:row>47</xdr:row>
      <xdr:rowOff>0</xdr:rowOff>
    </xdr:to>
    <xdr:sp macro="" textlink="">
      <xdr:nvSpPr>
        <xdr:cNvPr id="47941" name="Line 10">
          <a:extLst>
            <a:ext uri="{FF2B5EF4-FFF2-40B4-BE49-F238E27FC236}">
              <a16:creationId xmlns:a16="http://schemas.microsoft.com/office/drawing/2014/main" id="{00000000-0008-0000-0900-000045BB0000}"/>
            </a:ext>
          </a:extLst>
        </xdr:cNvPr>
        <xdr:cNvSpPr>
          <a:spLocks noChangeShapeType="1"/>
        </xdr:cNvSpPr>
      </xdr:nvSpPr>
      <xdr:spPr bwMode="auto">
        <a:xfrm flipH="1">
          <a:off x="3600450" y="81248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514350</xdr:colOff>
      <xdr:row>49</xdr:row>
      <xdr:rowOff>57150</xdr:rowOff>
    </xdr:from>
    <xdr:to>
      <xdr:col>2</xdr:col>
      <xdr:colOff>66675</xdr:colOff>
      <xdr:row>50</xdr:row>
      <xdr:rowOff>123825</xdr:rowOff>
    </xdr:to>
    <xdr:sp macro="" textlink="">
      <xdr:nvSpPr>
        <xdr:cNvPr id="47942" name="Oval 11">
          <a:extLst>
            <a:ext uri="{FF2B5EF4-FFF2-40B4-BE49-F238E27FC236}">
              <a16:creationId xmlns:a16="http://schemas.microsoft.com/office/drawing/2014/main" id="{00000000-0008-0000-0900-000046BB0000}"/>
            </a:ext>
          </a:extLst>
        </xdr:cNvPr>
        <xdr:cNvSpPr>
          <a:spLocks noChangeArrowheads="1"/>
        </xdr:cNvSpPr>
      </xdr:nvSpPr>
      <xdr:spPr bwMode="auto">
        <a:xfrm>
          <a:off x="714375" y="8524875"/>
          <a:ext cx="238125" cy="238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50</xdr:row>
      <xdr:rowOff>0</xdr:rowOff>
    </xdr:from>
    <xdr:to>
      <xdr:col>17</xdr:col>
      <xdr:colOff>676275</xdr:colOff>
      <xdr:row>50</xdr:row>
      <xdr:rowOff>0</xdr:rowOff>
    </xdr:to>
    <xdr:sp macro="" textlink="">
      <xdr:nvSpPr>
        <xdr:cNvPr id="47943" name="Line 13">
          <a:extLst>
            <a:ext uri="{FF2B5EF4-FFF2-40B4-BE49-F238E27FC236}">
              <a16:creationId xmlns:a16="http://schemas.microsoft.com/office/drawing/2014/main" id="{00000000-0008-0000-0900-000047BB0000}"/>
            </a:ext>
          </a:extLst>
        </xdr:cNvPr>
        <xdr:cNvSpPr>
          <a:spLocks noChangeShapeType="1"/>
        </xdr:cNvSpPr>
      </xdr:nvSpPr>
      <xdr:spPr bwMode="auto">
        <a:xfrm>
          <a:off x="952500" y="8639175"/>
          <a:ext cx="47434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0</xdr:rowOff>
    </xdr:from>
    <xdr:to>
      <xdr:col>1</xdr:col>
      <xdr:colOff>504825</xdr:colOff>
      <xdr:row>50</xdr:row>
      <xdr:rowOff>0</xdr:rowOff>
    </xdr:to>
    <xdr:sp macro="" textlink="">
      <xdr:nvSpPr>
        <xdr:cNvPr id="47944" name="Line 14">
          <a:extLst>
            <a:ext uri="{FF2B5EF4-FFF2-40B4-BE49-F238E27FC236}">
              <a16:creationId xmlns:a16="http://schemas.microsoft.com/office/drawing/2014/main" id="{00000000-0008-0000-0900-000048BB0000}"/>
            </a:ext>
          </a:extLst>
        </xdr:cNvPr>
        <xdr:cNvSpPr>
          <a:spLocks noChangeShapeType="1"/>
        </xdr:cNvSpPr>
      </xdr:nvSpPr>
      <xdr:spPr bwMode="auto">
        <a:xfrm flipH="1">
          <a:off x="238125" y="8639175"/>
          <a:ext cx="4667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43</xdr:row>
      <xdr:rowOff>133350</xdr:rowOff>
    </xdr:from>
    <xdr:to>
      <xdr:col>8</xdr:col>
      <xdr:colOff>257175</xdr:colOff>
      <xdr:row>45</xdr:row>
      <xdr:rowOff>57150</xdr:rowOff>
    </xdr:to>
    <xdr:sp macro="" textlink="">
      <xdr:nvSpPr>
        <xdr:cNvPr id="47945" name="Oval 15">
          <a:extLst>
            <a:ext uri="{FF2B5EF4-FFF2-40B4-BE49-F238E27FC236}">
              <a16:creationId xmlns:a16="http://schemas.microsoft.com/office/drawing/2014/main" id="{00000000-0008-0000-0900-000049BB0000}"/>
            </a:ext>
          </a:extLst>
        </xdr:cNvPr>
        <xdr:cNvSpPr>
          <a:spLocks noChangeArrowheads="1"/>
        </xdr:cNvSpPr>
      </xdr:nvSpPr>
      <xdr:spPr bwMode="auto">
        <a:xfrm>
          <a:off x="2371725" y="7600950"/>
          <a:ext cx="238125" cy="238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22</xdr:row>
      <xdr:rowOff>171450</xdr:rowOff>
    </xdr:from>
    <xdr:to>
      <xdr:col>8</xdr:col>
      <xdr:colOff>257175</xdr:colOff>
      <xdr:row>24</xdr:row>
      <xdr:rowOff>47625</xdr:rowOff>
    </xdr:to>
    <xdr:sp macro="" textlink="">
      <xdr:nvSpPr>
        <xdr:cNvPr id="47946" name="Oval 16">
          <a:extLst>
            <a:ext uri="{FF2B5EF4-FFF2-40B4-BE49-F238E27FC236}">
              <a16:creationId xmlns:a16="http://schemas.microsoft.com/office/drawing/2014/main" id="{00000000-0008-0000-0900-00004ABB0000}"/>
            </a:ext>
          </a:extLst>
        </xdr:cNvPr>
        <xdr:cNvSpPr>
          <a:spLocks noChangeArrowheads="1"/>
        </xdr:cNvSpPr>
      </xdr:nvSpPr>
      <xdr:spPr bwMode="auto">
        <a:xfrm>
          <a:off x="2371725" y="4010025"/>
          <a:ext cx="238125" cy="238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133350</xdr:colOff>
      <xdr:row>24</xdr:row>
      <xdr:rowOff>57150</xdr:rowOff>
    </xdr:from>
    <xdr:to>
      <xdr:col>8</xdr:col>
      <xdr:colOff>133350</xdr:colOff>
      <xdr:row>43</xdr:row>
      <xdr:rowOff>133350</xdr:rowOff>
    </xdr:to>
    <xdr:sp macro="" textlink="">
      <xdr:nvSpPr>
        <xdr:cNvPr id="47947" name="Line 17">
          <a:extLst>
            <a:ext uri="{FF2B5EF4-FFF2-40B4-BE49-F238E27FC236}">
              <a16:creationId xmlns:a16="http://schemas.microsoft.com/office/drawing/2014/main" id="{00000000-0008-0000-0900-00004BBB0000}"/>
            </a:ext>
          </a:extLst>
        </xdr:cNvPr>
        <xdr:cNvSpPr>
          <a:spLocks noChangeShapeType="1"/>
        </xdr:cNvSpPr>
      </xdr:nvSpPr>
      <xdr:spPr bwMode="auto">
        <a:xfrm>
          <a:off x="2486025" y="4257675"/>
          <a:ext cx="0" cy="33432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45</xdr:row>
      <xdr:rowOff>47625</xdr:rowOff>
    </xdr:from>
    <xdr:to>
      <xdr:col>8</xdr:col>
      <xdr:colOff>133350</xdr:colOff>
      <xdr:row>49</xdr:row>
      <xdr:rowOff>161925</xdr:rowOff>
    </xdr:to>
    <xdr:sp macro="" textlink="">
      <xdr:nvSpPr>
        <xdr:cNvPr id="47948" name="Line 18">
          <a:extLst>
            <a:ext uri="{FF2B5EF4-FFF2-40B4-BE49-F238E27FC236}">
              <a16:creationId xmlns:a16="http://schemas.microsoft.com/office/drawing/2014/main" id="{00000000-0008-0000-0900-00004CBB0000}"/>
            </a:ext>
          </a:extLst>
        </xdr:cNvPr>
        <xdr:cNvSpPr>
          <a:spLocks noChangeShapeType="1"/>
        </xdr:cNvSpPr>
      </xdr:nvSpPr>
      <xdr:spPr bwMode="auto">
        <a:xfrm>
          <a:off x="2486025" y="7829550"/>
          <a:ext cx="0" cy="800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23</xdr:row>
      <xdr:rowOff>104775</xdr:rowOff>
    </xdr:from>
    <xdr:to>
      <xdr:col>9</xdr:col>
      <xdr:colOff>266700</xdr:colOff>
      <xdr:row>23</xdr:row>
      <xdr:rowOff>104775</xdr:rowOff>
    </xdr:to>
    <xdr:sp macro="" textlink="">
      <xdr:nvSpPr>
        <xdr:cNvPr id="47949" name="Line 19">
          <a:extLst>
            <a:ext uri="{FF2B5EF4-FFF2-40B4-BE49-F238E27FC236}">
              <a16:creationId xmlns:a16="http://schemas.microsoft.com/office/drawing/2014/main" id="{00000000-0008-0000-0900-00004DBB0000}"/>
            </a:ext>
          </a:extLst>
        </xdr:cNvPr>
        <xdr:cNvSpPr>
          <a:spLocks noChangeShapeType="1"/>
        </xdr:cNvSpPr>
      </xdr:nvSpPr>
      <xdr:spPr bwMode="auto">
        <a:xfrm flipV="1">
          <a:off x="2619375" y="4124325"/>
          <a:ext cx="276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23</xdr:row>
      <xdr:rowOff>114300</xdr:rowOff>
    </xdr:from>
    <xdr:to>
      <xdr:col>8</xdr:col>
      <xdr:colOff>123825</xdr:colOff>
      <xdr:row>24</xdr:row>
      <xdr:rowOff>152400</xdr:rowOff>
    </xdr:to>
    <xdr:sp macro="" textlink="">
      <xdr:nvSpPr>
        <xdr:cNvPr id="47950" name="Line 20">
          <a:extLst>
            <a:ext uri="{FF2B5EF4-FFF2-40B4-BE49-F238E27FC236}">
              <a16:creationId xmlns:a16="http://schemas.microsoft.com/office/drawing/2014/main" id="{00000000-0008-0000-0900-00004EBB0000}"/>
            </a:ext>
          </a:extLst>
        </xdr:cNvPr>
        <xdr:cNvSpPr>
          <a:spLocks noChangeShapeType="1"/>
        </xdr:cNvSpPr>
      </xdr:nvSpPr>
      <xdr:spPr bwMode="auto">
        <a:xfrm flipH="1" flipV="1">
          <a:off x="2085975" y="4133850"/>
          <a:ext cx="390525" cy="2190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257175</xdr:colOff>
      <xdr:row>43</xdr:row>
      <xdr:rowOff>95250</xdr:rowOff>
    </xdr:from>
    <xdr:to>
      <xdr:col>9</xdr:col>
      <xdr:colOff>266700</xdr:colOff>
      <xdr:row>44</xdr:row>
      <xdr:rowOff>76200</xdr:rowOff>
    </xdr:to>
    <xdr:sp macro="" textlink="">
      <xdr:nvSpPr>
        <xdr:cNvPr id="47951" name="Line 21">
          <a:extLst>
            <a:ext uri="{FF2B5EF4-FFF2-40B4-BE49-F238E27FC236}">
              <a16:creationId xmlns:a16="http://schemas.microsoft.com/office/drawing/2014/main" id="{00000000-0008-0000-0900-00004FBB0000}"/>
            </a:ext>
          </a:extLst>
        </xdr:cNvPr>
        <xdr:cNvSpPr>
          <a:spLocks noChangeShapeType="1"/>
        </xdr:cNvSpPr>
      </xdr:nvSpPr>
      <xdr:spPr bwMode="auto">
        <a:xfrm flipH="1">
          <a:off x="2609850" y="7562850"/>
          <a:ext cx="285750" cy="1619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95250</xdr:rowOff>
    </xdr:from>
    <xdr:to>
      <xdr:col>8</xdr:col>
      <xdr:colOff>9525</xdr:colOff>
      <xdr:row>44</xdr:row>
      <xdr:rowOff>76200</xdr:rowOff>
    </xdr:to>
    <xdr:sp macro="" textlink="">
      <xdr:nvSpPr>
        <xdr:cNvPr id="47952" name="Line 22">
          <a:extLst>
            <a:ext uri="{FF2B5EF4-FFF2-40B4-BE49-F238E27FC236}">
              <a16:creationId xmlns:a16="http://schemas.microsoft.com/office/drawing/2014/main" id="{00000000-0008-0000-0900-000050BB0000}"/>
            </a:ext>
          </a:extLst>
        </xdr:cNvPr>
        <xdr:cNvSpPr>
          <a:spLocks noChangeShapeType="1"/>
        </xdr:cNvSpPr>
      </xdr:nvSpPr>
      <xdr:spPr bwMode="auto">
        <a:xfrm>
          <a:off x="2076450" y="7562850"/>
          <a:ext cx="285750" cy="1619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219075</xdr:colOff>
      <xdr:row>6</xdr:row>
      <xdr:rowOff>0</xdr:rowOff>
    </xdr:from>
    <xdr:to>
      <xdr:col>15</xdr:col>
      <xdr:colOff>95250</xdr:colOff>
      <xdr:row>6</xdr:row>
      <xdr:rowOff>0</xdr:rowOff>
    </xdr:to>
    <xdr:sp macro="" textlink="">
      <xdr:nvSpPr>
        <xdr:cNvPr id="47953" name="Line 23">
          <a:extLst>
            <a:ext uri="{FF2B5EF4-FFF2-40B4-BE49-F238E27FC236}">
              <a16:creationId xmlns:a16="http://schemas.microsoft.com/office/drawing/2014/main" id="{00000000-0008-0000-0900-000051BB0000}"/>
            </a:ext>
          </a:extLst>
        </xdr:cNvPr>
        <xdr:cNvSpPr>
          <a:spLocks noChangeShapeType="1"/>
        </xdr:cNvSpPr>
      </xdr:nvSpPr>
      <xdr:spPr bwMode="auto">
        <a:xfrm>
          <a:off x="3324225" y="109537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219075</xdr:colOff>
      <xdr:row>23</xdr:row>
      <xdr:rowOff>95250</xdr:rowOff>
    </xdr:from>
    <xdr:to>
      <xdr:col>15</xdr:col>
      <xdr:colOff>114300</xdr:colOff>
      <xdr:row>23</xdr:row>
      <xdr:rowOff>95250</xdr:rowOff>
    </xdr:to>
    <xdr:sp macro="" textlink="">
      <xdr:nvSpPr>
        <xdr:cNvPr id="47954" name="Line 24">
          <a:extLst>
            <a:ext uri="{FF2B5EF4-FFF2-40B4-BE49-F238E27FC236}">
              <a16:creationId xmlns:a16="http://schemas.microsoft.com/office/drawing/2014/main" id="{00000000-0008-0000-0900-000052BB0000}"/>
            </a:ext>
          </a:extLst>
        </xdr:cNvPr>
        <xdr:cNvSpPr>
          <a:spLocks noChangeShapeType="1"/>
        </xdr:cNvSpPr>
      </xdr:nvSpPr>
      <xdr:spPr bwMode="auto">
        <a:xfrm>
          <a:off x="3324225" y="4114800"/>
          <a:ext cx="847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219075</xdr:colOff>
      <xdr:row>44</xdr:row>
      <xdr:rowOff>0</xdr:rowOff>
    </xdr:from>
    <xdr:to>
      <xdr:col>15</xdr:col>
      <xdr:colOff>85725</xdr:colOff>
      <xdr:row>44</xdr:row>
      <xdr:rowOff>0</xdr:rowOff>
    </xdr:to>
    <xdr:sp macro="" textlink="">
      <xdr:nvSpPr>
        <xdr:cNvPr id="47955" name="Line 25">
          <a:extLst>
            <a:ext uri="{FF2B5EF4-FFF2-40B4-BE49-F238E27FC236}">
              <a16:creationId xmlns:a16="http://schemas.microsoft.com/office/drawing/2014/main" id="{00000000-0008-0000-0900-000053BB0000}"/>
            </a:ext>
          </a:extLst>
        </xdr:cNvPr>
        <xdr:cNvSpPr>
          <a:spLocks noChangeShapeType="1"/>
        </xdr:cNvSpPr>
      </xdr:nvSpPr>
      <xdr:spPr bwMode="auto">
        <a:xfrm>
          <a:off x="3324225" y="764857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23</xdr:row>
      <xdr:rowOff>95250</xdr:rowOff>
    </xdr:to>
    <xdr:sp macro="" textlink="">
      <xdr:nvSpPr>
        <xdr:cNvPr id="47956" name="Line 26">
          <a:extLst>
            <a:ext uri="{FF2B5EF4-FFF2-40B4-BE49-F238E27FC236}">
              <a16:creationId xmlns:a16="http://schemas.microsoft.com/office/drawing/2014/main" id="{00000000-0008-0000-0900-000054BB0000}"/>
            </a:ext>
          </a:extLst>
        </xdr:cNvPr>
        <xdr:cNvSpPr>
          <a:spLocks noChangeShapeType="1"/>
        </xdr:cNvSpPr>
      </xdr:nvSpPr>
      <xdr:spPr bwMode="auto">
        <a:xfrm>
          <a:off x="4057650" y="1095375"/>
          <a:ext cx="0" cy="3019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23</xdr:row>
      <xdr:rowOff>95250</xdr:rowOff>
    </xdr:from>
    <xdr:to>
      <xdr:col>15</xdr:col>
      <xdr:colOff>0</xdr:colOff>
      <xdr:row>44</xdr:row>
      <xdr:rowOff>0</xdr:rowOff>
    </xdr:to>
    <xdr:sp macro="" textlink="">
      <xdr:nvSpPr>
        <xdr:cNvPr id="47957" name="Line 27">
          <a:extLst>
            <a:ext uri="{FF2B5EF4-FFF2-40B4-BE49-F238E27FC236}">
              <a16:creationId xmlns:a16="http://schemas.microsoft.com/office/drawing/2014/main" id="{00000000-0008-0000-0900-000055BB0000}"/>
            </a:ext>
          </a:extLst>
        </xdr:cNvPr>
        <xdr:cNvSpPr>
          <a:spLocks noChangeShapeType="1"/>
        </xdr:cNvSpPr>
      </xdr:nvSpPr>
      <xdr:spPr bwMode="auto">
        <a:xfrm flipV="1">
          <a:off x="4057650" y="4114800"/>
          <a:ext cx="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200025</xdr:colOff>
      <xdr:row>13</xdr:row>
      <xdr:rowOff>104775</xdr:rowOff>
    </xdr:from>
    <xdr:to>
      <xdr:col>19</xdr:col>
      <xdr:colOff>685800</xdr:colOff>
      <xdr:row>18</xdr:row>
      <xdr:rowOff>47625</xdr:rowOff>
    </xdr:to>
    <xdr:sp macro="" textlink="">
      <xdr:nvSpPr>
        <xdr:cNvPr id="47958" name="Rectangle 28">
          <a:extLst>
            <a:ext uri="{FF2B5EF4-FFF2-40B4-BE49-F238E27FC236}">
              <a16:creationId xmlns:a16="http://schemas.microsoft.com/office/drawing/2014/main" id="{00000000-0008-0000-0900-000056BB0000}"/>
            </a:ext>
          </a:extLst>
        </xdr:cNvPr>
        <xdr:cNvSpPr>
          <a:spLocks noChangeArrowheads="1"/>
        </xdr:cNvSpPr>
      </xdr:nvSpPr>
      <xdr:spPr bwMode="auto">
        <a:xfrm>
          <a:off x="4257675" y="2400300"/>
          <a:ext cx="23622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8</xdr:col>
      <xdr:colOff>200025</xdr:colOff>
      <xdr:row>16</xdr:row>
      <xdr:rowOff>0</xdr:rowOff>
    </xdr:from>
    <xdr:to>
      <xdr:col>13</xdr:col>
      <xdr:colOff>0</xdr:colOff>
      <xdr:row>22</xdr:row>
      <xdr:rowOff>142875</xdr:rowOff>
    </xdr:to>
    <xdr:sp macro="" textlink="">
      <xdr:nvSpPr>
        <xdr:cNvPr id="47959" name="Line 29">
          <a:extLst>
            <a:ext uri="{FF2B5EF4-FFF2-40B4-BE49-F238E27FC236}">
              <a16:creationId xmlns:a16="http://schemas.microsoft.com/office/drawing/2014/main" id="{00000000-0008-0000-0900-000057BB0000}"/>
            </a:ext>
          </a:extLst>
        </xdr:cNvPr>
        <xdr:cNvSpPr>
          <a:spLocks noChangeShapeType="1"/>
        </xdr:cNvSpPr>
      </xdr:nvSpPr>
      <xdr:spPr bwMode="auto">
        <a:xfrm flipV="1">
          <a:off x="2552700" y="2809875"/>
          <a:ext cx="1047750" cy="1171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15</xdr:col>
      <xdr:colOff>219075</xdr:colOff>
      <xdr:row>16</xdr:row>
      <xdr:rowOff>0</xdr:rowOff>
    </xdr:to>
    <xdr:sp macro="" textlink="">
      <xdr:nvSpPr>
        <xdr:cNvPr id="47960" name="Line 30">
          <a:extLst>
            <a:ext uri="{FF2B5EF4-FFF2-40B4-BE49-F238E27FC236}">
              <a16:creationId xmlns:a16="http://schemas.microsoft.com/office/drawing/2014/main" id="{00000000-0008-0000-0900-000058BB0000}"/>
            </a:ext>
          </a:extLst>
        </xdr:cNvPr>
        <xdr:cNvSpPr>
          <a:spLocks noChangeShapeType="1"/>
        </xdr:cNvSpPr>
      </xdr:nvSpPr>
      <xdr:spPr bwMode="auto">
        <a:xfrm>
          <a:off x="3600450" y="280987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200025</xdr:colOff>
      <xdr:row>24</xdr:row>
      <xdr:rowOff>104775</xdr:rowOff>
    </xdr:from>
    <xdr:to>
      <xdr:col>20</xdr:col>
      <xdr:colOff>219075</xdr:colOff>
      <xdr:row>29</xdr:row>
      <xdr:rowOff>95250</xdr:rowOff>
    </xdr:to>
    <xdr:sp macro="" textlink="">
      <xdr:nvSpPr>
        <xdr:cNvPr id="47961" name="Rectangle 31">
          <a:extLst>
            <a:ext uri="{FF2B5EF4-FFF2-40B4-BE49-F238E27FC236}">
              <a16:creationId xmlns:a16="http://schemas.microsoft.com/office/drawing/2014/main" id="{00000000-0008-0000-0900-000059BB0000}"/>
            </a:ext>
          </a:extLst>
        </xdr:cNvPr>
        <xdr:cNvSpPr>
          <a:spLocks noChangeArrowheads="1"/>
        </xdr:cNvSpPr>
      </xdr:nvSpPr>
      <xdr:spPr bwMode="auto">
        <a:xfrm>
          <a:off x="4257675" y="4305300"/>
          <a:ext cx="2638425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27</xdr:row>
      <xdr:rowOff>0</xdr:rowOff>
    </xdr:from>
    <xdr:to>
      <xdr:col>15</xdr:col>
      <xdr:colOff>200025</xdr:colOff>
      <xdr:row>27</xdr:row>
      <xdr:rowOff>0</xdr:rowOff>
    </xdr:to>
    <xdr:sp macro="" textlink="">
      <xdr:nvSpPr>
        <xdr:cNvPr id="47962" name="Line 32">
          <a:extLst>
            <a:ext uri="{FF2B5EF4-FFF2-40B4-BE49-F238E27FC236}">
              <a16:creationId xmlns:a16="http://schemas.microsoft.com/office/drawing/2014/main" id="{00000000-0008-0000-0900-00005ABB0000}"/>
            </a:ext>
          </a:extLst>
        </xdr:cNvPr>
        <xdr:cNvSpPr>
          <a:spLocks noChangeShapeType="1"/>
        </xdr:cNvSpPr>
      </xdr:nvSpPr>
      <xdr:spPr bwMode="auto">
        <a:xfrm>
          <a:off x="3600450" y="4714875"/>
          <a:ext cx="657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27</xdr:row>
      <xdr:rowOff>0</xdr:rowOff>
    </xdr:from>
    <xdr:to>
      <xdr:col>13</xdr:col>
      <xdr:colOff>0</xdr:colOff>
      <xdr:row>31</xdr:row>
      <xdr:rowOff>123825</xdr:rowOff>
    </xdr:to>
    <xdr:sp macro="" textlink="">
      <xdr:nvSpPr>
        <xdr:cNvPr id="47963" name="Line 33">
          <a:extLst>
            <a:ext uri="{FF2B5EF4-FFF2-40B4-BE49-F238E27FC236}">
              <a16:creationId xmlns:a16="http://schemas.microsoft.com/office/drawing/2014/main" id="{00000000-0008-0000-0900-00005BBB0000}"/>
            </a:ext>
          </a:extLst>
        </xdr:cNvPr>
        <xdr:cNvSpPr>
          <a:spLocks noChangeShapeType="1"/>
        </xdr:cNvSpPr>
      </xdr:nvSpPr>
      <xdr:spPr bwMode="auto">
        <a:xfrm flipH="1">
          <a:off x="2486025" y="4714875"/>
          <a:ext cx="1114425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228600</xdr:colOff>
      <xdr:row>38</xdr:row>
      <xdr:rowOff>114300</xdr:rowOff>
    </xdr:from>
    <xdr:to>
      <xdr:col>19</xdr:col>
      <xdr:colOff>723900</xdr:colOff>
      <xdr:row>43</xdr:row>
      <xdr:rowOff>66675</xdr:rowOff>
    </xdr:to>
    <xdr:sp macro="" textlink="">
      <xdr:nvSpPr>
        <xdr:cNvPr id="47964" name="Rectangle 34">
          <a:extLst>
            <a:ext uri="{FF2B5EF4-FFF2-40B4-BE49-F238E27FC236}">
              <a16:creationId xmlns:a16="http://schemas.microsoft.com/office/drawing/2014/main" id="{00000000-0008-0000-0900-00005CBB0000}"/>
            </a:ext>
          </a:extLst>
        </xdr:cNvPr>
        <xdr:cNvSpPr>
          <a:spLocks noChangeArrowheads="1"/>
        </xdr:cNvSpPr>
      </xdr:nvSpPr>
      <xdr:spPr bwMode="auto">
        <a:xfrm>
          <a:off x="4286250" y="6715125"/>
          <a:ext cx="23717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15</xdr:col>
      <xdr:colOff>219075</xdr:colOff>
      <xdr:row>41</xdr:row>
      <xdr:rowOff>0</xdr:rowOff>
    </xdr:to>
    <xdr:sp macro="" textlink="">
      <xdr:nvSpPr>
        <xdr:cNvPr id="47965" name="Line 35">
          <a:extLst>
            <a:ext uri="{FF2B5EF4-FFF2-40B4-BE49-F238E27FC236}">
              <a16:creationId xmlns:a16="http://schemas.microsoft.com/office/drawing/2014/main" id="{00000000-0008-0000-0900-00005DBB0000}"/>
            </a:ext>
          </a:extLst>
        </xdr:cNvPr>
        <xdr:cNvSpPr>
          <a:spLocks noChangeShapeType="1"/>
        </xdr:cNvSpPr>
      </xdr:nvSpPr>
      <xdr:spPr bwMode="auto">
        <a:xfrm>
          <a:off x="3600450" y="711517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41</xdr:row>
      <xdr:rowOff>0</xdr:rowOff>
    </xdr:from>
    <xdr:to>
      <xdr:col>13</xdr:col>
      <xdr:colOff>0</xdr:colOff>
      <xdr:row>48</xdr:row>
      <xdr:rowOff>76200</xdr:rowOff>
    </xdr:to>
    <xdr:sp macro="" textlink="">
      <xdr:nvSpPr>
        <xdr:cNvPr id="47966" name="Line 36">
          <a:extLst>
            <a:ext uri="{FF2B5EF4-FFF2-40B4-BE49-F238E27FC236}">
              <a16:creationId xmlns:a16="http://schemas.microsoft.com/office/drawing/2014/main" id="{00000000-0008-0000-0900-00005EBB0000}"/>
            </a:ext>
          </a:extLst>
        </xdr:cNvPr>
        <xdr:cNvSpPr>
          <a:spLocks noChangeShapeType="1"/>
        </xdr:cNvSpPr>
      </xdr:nvSpPr>
      <xdr:spPr bwMode="auto">
        <a:xfrm flipH="1">
          <a:off x="2486025" y="7115175"/>
          <a:ext cx="1114425" cy="1257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1</xdr:row>
      <xdr:rowOff>228600</xdr:rowOff>
    </xdr:from>
    <xdr:to>
      <xdr:col>17</xdr:col>
      <xdr:colOff>200025</xdr:colOff>
      <xdr:row>1</xdr:row>
      <xdr:rowOff>228600</xdr:rowOff>
    </xdr:to>
    <xdr:sp macro="" textlink="">
      <xdr:nvSpPr>
        <xdr:cNvPr id="47967" name="Line 37">
          <a:extLst>
            <a:ext uri="{FF2B5EF4-FFF2-40B4-BE49-F238E27FC236}">
              <a16:creationId xmlns:a16="http://schemas.microsoft.com/office/drawing/2014/main" id="{00000000-0008-0000-0900-00005FBB0000}"/>
            </a:ext>
          </a:extLst>
        </xdr:cNvPr>
        <xdr:cNvSpPr>
          <a:spLocks noChangeShapeType="1"/>
        </xdr:cNvSpPr>
      </xdr:nvSpPr>
      <xdr:spPr bwMode="auto">
        <a:xfrm>
          <a:off x="1390650" y="400050"/>
          <a:ext cx="38290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219075</xdr:colOff>
      <xdr:row>43</xdr:row>
      <xdr:rowOff>76200</xdr:rowOff>
    </xdr:from>
    <xdr:ext cx="2313134" cy="313419"/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00000000-0008-0000-0900-000026140000}"/>
            </a:ext>
          </a:extLst>
        </xdr:cNvPr>
        <xdr:cNvSpPr txBox="1">
          <a:spLocks noChangeArrowheads="1"/>
        </xdr:cNvSpPr>
      </xdr:nvSpPr>
      <xdr:spPr bwMode="auto">
        <a:xfrm>
          <a:off x="4276725" y="7543800"/>
          <a:ext cx="2313134" cy="313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※前面道路に雨水管があっても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場所により接続できない場合があります。</a:t>
          </a:r>
        </a:p>
      </xdr:txBody>
    </xdr:sp>
    <xdr:clientData/>
  </xdr:oneCellAnchor>
  <xdr:oneCellAnchor>
    <xdr:from>
      <xdr:col>14</xdr:col>
      <xdr:colOff>9525</xdr:colOff>
      <xdr:row>11</xdr:row>
      <xdr:rowOff>9525</xdr:rowOff>
    </xdr:from>
    <xdr:ext cx="201850" cy="599202"/>
    <xdr:sp macro="" textlink="">
      <xdr:nvSpPr>
        <xdr:cNvPr id="5159" name="Text Box 39">
          <a:extLst>
            <a:ext uri="{FF2B5EF4-FFF2-40B4-BE49-F238E27FC236}">
              <a16:creationId xmlns:a16="http://schemas.microsoft.com/office/drawing/2014/main" id="{00000000-0008-0000-0900-000027140000}"/>
            </a:ext>
          </a:extLst>
        </xdr:cNvPr>
        <xdr:cNvSpPr txBox="1">
          <a:spLocks noChangeArrowheads="1"/>
        </xdr:cNvSpPr>
      </xdr:nvSpPr>
      <xdr:spPr bwMode="auto">
        <a:xfrm>
          <a:off x="3829050" y="1962150"/>
          <a:ext cx="201850" cy="5992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vert270" wrap="none" lIns="18288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２５ｍ以内</a:t>
          </a:r>
        </a:p>
      </xdr:txBody>
    </xdr:sp>
    <xdr:clientData/>
  </xdr:oneCellAnchor>
  <xdr:oneCellAnchor>
    <xdr:from>
      <xdr:col>14</xdr:col>
      <xdr:colOff>9525</xdr:colOff>
      <xdr:row>31</xdr:row>
      <xdr:rowOff>85725</xdr:rowOff>
    </xdr:from>
    <xdr:ext cx="201850" cy="599202"/>
    <xdr:sp macro="" textlink="">
      <xdr:nvSpPr>
        <xdr:cNvPr id="5160" name="Text Box 40">
          <a:extLst>
            <a:ext uri="{FF2B5EF4-FFF2-40B4-BE49-F238E27FC236}">
              <a16:creationId xmlns:a16="http://schemas.microsoft.com/office/drawing/2014/main" id="{00000000-0008-0000-0900-000028140000}"/>
            </a:ext>
          </a:extLst>
        </xdr:cNvPr>
        <xdr:cNvSpPr txBox="1">
          <a:spLocks noChangeArrowheads="1"/>
        </xdr:cNvSpPr>
      </xdr:nvSpPr>
      <xdr:spPr bwMode="auto">
        <a:xfrm>
          <a:off x="3829050" y="5486400"/>
          <a:ext cx="201850" cy="5992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vert270" wrap="none" lIns="18288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２５ｍ以内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36</xdr:row>
      <xdr:rowOff>47625</xdr:rowOff>
    </xdr:from>
    <xdr:to>
      <xdr:col>23</xdr:col>
      <xdr:colOff>0</xdr:colOff>
      <xdr:row>56</xdr:row>
      <xdr:rowOff>66675</xdr:rowOff>
    </xdr:to>
    <xdr:sp macro="" textlink="">
      <xdr:nvSpPr>
        <xdr:cNvPr id="82373" name="Rectangle 367">
          <a:extLst>
            <a:ext uri="{FF2B5EF4-FFF2-40B4-BE49-F238E27FC236}">
              <a16:creationId xmlns:a16="http://schemas.microsoft.com/office/drawing/2014/main" id="{00000000-0008-0000-0A00-0000C5410100}"/>
            </a:ext>
          </a:extLst>
        </xdr:cNvPr>
        <xdr:cNvSpPr>
          <a:spLocks noChangeArrowheads="1"/>
        </xdr:cNvSpPr>
      </xdr:nvSpPr>
      <xdr:spPr bwMode="auto">
        <a:xfrm>
          <a:off x="1343025" y="5743575"/>
          <a:ext cx="3781425" cy="3638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14</xdr:row>
      <xdr:rowOff>0</xdr:rowOff>
    </xdr:from>
    <xdr:to>
      <xdr:col>20</xdr:col>
      <xdr:colOff>0</xdr:colOff>
      <xdr:row>15</xdr:row>
      <xdr:rowOff>0</xdr:rowOff>
    </xdr:to>
    <xdr:sp macro="" textlink="">
      <xdr:nvSpPr>
        <xdr:cNvPr id="82374" name="Line 1">
          <a:extLst>
            <a:ext uri="{FF2B5EF4-FFF2-40B4-BE49-F238E27FC236}">
              <a16:creationId xmlns:a16="http://schemas.microsoft.com/office/drawing/2014/main" id="{00000000-0008-0000-0A00-0000C6410100}"/>
            </a:ext>
          </a:extLst>
        </xdr:cNvPr>
        <xdr:cNvSpPr>
          <a:spLocks noChangeShapeType="1"/>
        </xdr:cNvSpPr>
      </xdr:nvSpPr>
      <xdr:spPr bwMode="auto">
        <a:xfrm flipV="1">
          <a:off x="4324350" y="2105025"/>
          <a:ext cx="123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18</xdr:row>
      <xdr:rowOff>0</xdr:rowOff>
    </xdr:from>
    <xdr:to>
      <xdr:col>20</xdr:col>
      <xdr:colOff>0</xdr:colOff>
      <xdr:row>19</xdr:row>
      <xdr:rowOff>0</xdr:rowOff>
    </xdr:to>
    <xdr:sp macro="" textlink="">
      <xdr:nvSpPr>
        <xdr:cNvPr id="82375" name="Line 2">
          <a:extLst>
            <a:ext uri="{FF2B5EF4-FFF2-40B4-BE49-F238E27FC236}">
              <a16:creationId xmlns:a16="http://schemas.microsoft.com/office/drawing/2014/main" id="{00000000-0008-0000-0A00-0000C7410100}"/>
            </a:ext>
          </a:extLst>
        </xdr:cNvPr>
        <xdr:cNvSpPr>
          <a:spLocks noChangeShapeType="1"/>
        </xdr:cNvSpPr>
      </xdr:nvSpPr>
      <xdr:spPr bwMode="auto">
        <a:xfrm>
          <a:off x="4324350" y="2771775"/>
          <a:ext cx="123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9525</xdr:colOff>
      <xdr:row>15</xdr:row>
      <xdr:rowOff>0</xdr:rowOff>
    </xdr:to>
    <xdr:sp macro="" textlink="">
      <xdr:nvSpPr>
        <xdr:cNvPr id="82376" name="Line 6">
          <a:extLst>
            <a:ext uri="{FF2B5EF4-FFF2-40B4-BE49-F238E27FC236}">
              <a16:creationId xmlns:a16="http://schemas.microsoft.com/office/drawing/2014/main" id="{00000000-0008-0000-0A00-0000C8410100}"/>
            </a:ext>
          </a:extLst>
        </xdr:cNvPr>
        <xdr:cNvSpPr>
          <a:spLocks noChangeShapeType="1"/>
        </xdr:cNvSpPr>
      </xdr:nvSpPr>
      <xdr:spPr bwMode="auto">
        <a:xfrm>
          <a:off x="2038350" y="2105025"/>
          <a:ext cx="13335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104775</xdr:rowOff>
    </xdr:from>
    <xdr:to>
      <xdr:col>9</xdr:col>
      <xdr:colOff>0</xdr:colOff>
      <xdr:row>13</xdr:row>
      <xdr:rowOff>0</xdr:rowOff>
    </xdr:to>
    <xdr:sp macro="" textlink="">
      <xdr:nvSpPr>
        <xdr:cNvPr id="82377" name="Line 8">
          <a:extLst>
            <a:ext uri="{FF2B5EF4-FFF2-40B4-BE49-F238E27FC236}">
              <a16:creationId xmlns:a16="http://schemas.microsoft.com/office/drawing/2014/main" id="{00000000-0008-0000-0A00-0000C9410100}"/>
            </a:ext>
          </a:extLst>
        </xdr:cNvPr>
        <xdr:cNvSpPr>
          <a:spLocks noChangeShapeType="1"/>
        </xdr:cNvSpPr>
      </xdr:nvSpPr>
      <xdr:spPr bwMode="auto">
        <a:xfrm flipV="1">
          <a:off x="2286000" y="2009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82378" name="Line 9">
          <a:extLst>
            <a:ext uri="{FF2B5EF4-FFF2-40B4-BE49-F238E27FC236}">
              <a16:creationId xmlns:a16="http://schemas.microsoft.com/office/drawing/2014/main" id="{00000000-0008-0000-0A00-0000CA410100}"/>
            </a:ext>
          </a:extLst>
        </xdr:cNvPr>
        <xdr:cNvSpPr>
          <a:spLocks noChangeShapeType="1"/>
        </xdr:cNvSpPr>
      </xdr:nvSpPr>
      <xdr:spPr bwMode="auto">
        <a:xfrm flipH="1">
          <a:off x="2286000" y="1162050"/>
          <a:ext cx="4762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11</xdr:col>
      <xdr:colOff>0</xdr:colOff>
      <xdr:row>12</xdr:row>
      <xdr:rowOff>0</xdr:rowOff>
    </xdr:to>
    <xdr:sp macro="" textlink="">
      <xdr:nvSpPr>
        <xdr:cNvPr id="82379" name="Line 10">
          <a:extLst>
            <a:ext uri="{FF2B5EF4-FFF2-40B4-BE49-F238E27FC236}">
              <a16:creationId xmlns:a16="http://schemas.microsoft.com/office/drawing/2014/main" id="{00000000-0008-0000-0A00-0000CB410100}"/>
            </a:ext>
          </a:extLst>
        </xdr:cNvPr>
        <xdr:cNvSpPr>
          <a:spLocks noChangeShapeType="1"/>
        </xdr:cNvSpPr>
      </xdr:nvSpPr>
      <xdr:spPr bwMode="auto">
        <a:xfrm flipH="1">
          <a:off x="2038350" y="1162050"/>
          <a:ext cx="49530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82380" name="Line 11">
          <a:extLst>
            <a:ext uri="{FF2B5EF4-FFF2-40B4-BE49-F238E27FC236}">
              <a16:creationId xmlns:a16="http://schemas.microsoft.com/office/drawing/2014/main" id="{00000000-0008-0000-0A00-0000CC410100}"/>
            </a:ext>
          </a:extLst>
        </xdr:cNvPr>
        <xdr:cNvSpPr>
          <a:spLocks noChangeShapeType="1"/>
        </xdr:cNvSpPr>
      </xdr:nvSpPr>
      <xdr:spPr bwMode="auto">
        <a:xfrm flipV="1">
          <a:off x="2038350" y="2771775"/>
          <a:ext cx="123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21</xdr:row>
      <xdr:rowOff>0</xdr:rowOff>
    </xdr:from>
    <xdr:to>
      <xdr:col>20</xdr:col>
      <xdr:colOff>0</xdr:colOff>
      <xdr:row>22</xdr:row>
      <xdr:rowOff>0</xdr:rowOff>
    </xdr:to>
    <xdr:sp macro="" textlink="">
      <xdr:nvSpPr>
        <xdr:cNvPr id="82381" name="Line 12">
          <a:extLst>
            <a:ext uri="{FF2B5EF4-FFF2-40B4-BE49-F238E27FC236}">
              <a16:creationId xmlns:a16="http://schemas.microsoft.com/office/drawing/2014/main" id="{00000000-0008-0000-0A00-0000CD410100}"/>
            </a:ext>
          </a:extLst>
        </xdr:cNvPr>
        <xdr:cNvSpPr>
          <a:spLocks noChangeShapeType="1"/>
        </xdr:cNvSpPr>
      </xdr:nvSpPr>
      <xdr:spPr bwMode="auto">
        <a:xfrm flipV="1">
          <a:off x="4324350" y="3057525"/>
          <a:ext cx="123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82382" name="Line 13">
          <a:extLst>
            <a:ext uri="{FF2B5EF4-FFF2-40B4-BE49-F238E27FC236}">
              <a16:creationId xmlns:a16="http://schemas.microsoft.com/office/drawing/2014/main" id="{00000000-0008-0000-0A00-0000CE410100}"/>
            </a:ext>
          </a:extLst>
        </xdr:cNvPr>
        <xdr:cNvSpPr>
          <a:spLocks noChangeShapeType="1"/>
        </xdr:cNvSpPr>
      </xdr:nvSpPr>
      <xdr:spPr bwMode="auto">
        <a:xfrm>
          <a:off x="4324350" y="3695700"/>
          <a:ext cx="1238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21</xdr:row>
      <xdr:rowOff>0</xdr:rowOff>
    </xdr:from>
    <xdr:to>
      <xdr:col>8</xdr:col>
      <xdr:colOff>9525</xdr:colOff>
      <xdr:row>22</xdr:row>
      <xdr:rowOff>0</xdr:rowOff>
    </xdr:to>
    <xdr:sp macro="" textlink="">
      <xdr:nvSpPr>
        <xdr:cNvPr id="82383" name="Line 14">
          <a:extLst>
            <a:ext uri="{FF2B5EF4-FFF2-40B4-BE49-F238E27FC236}">
              <a16:creationId xmlns:a16="http://schemas.microsoft.com/office/drawing/2014/main" id="{00000000-0008-0000-0A00-0000CF410100}"/>
            </a:ext>
          </a:extLst>
        </xdr:cNvPr>
        <xdr:cNvSpPr>
          <a:spLocks noChangeShapeType="1"/>
        </xdr:cNvSpPr>
      </xdr:nvSpPr>
      <xdr:spPr bwMode="auto">
        <a:xfrm>
          <a:off x="2038350" y="3057525"/>
          <a:ext cx="13335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82384" name="Line 15">
          <a:extLst>
            <a:ext uri="{FF2B5EF4-FFF2-40B4-BE49-F238E27FC236}">
              <a16:creationId xmlns:a16="http://schemas.microsoft.com/office/drawing/2014/main" id="{00000000-0008-0000-0A00-0000D0410100}"/>
            </a:ext>
          </a:extLst>
        </xdr:cNvPr>
        <xdr:cNvSpPr>
          <a:spLocks noChangeShapeType="1"/>
        </xdr:cNvSpPr>
      </xdr:nvSpPr>
      <xdr:spPr bwMode="auto">
        <a:xfrm flipV="1">
          <a:off x="2038350" y="3695700"/>
          <a:ext cx="1238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17</xdr:row>
      <xdr:rowOff>28575</xdr:rowOff>
    </xdr:from>
    <xdr:to>
      <xdr:col>13</xdr:col>
      <xdr:colOff>247650</xdr:colOff>
      <xdr:row>18</xdr:row>
      <xdr:rowOff>9525</xdr:rowOff>
    </xdr:to>
    <xdr:sp macro="" textlink="">
      <xdr:nvSpPr>
        <xdr:cNvPr id="82385" name="Oval 18">
          <a:extLst>
            <a:ext uri="{FF2B5EF4-FFF2-40B4-BE49-F238E27FC236}">
              <a16:creationId xmlns:a16="http://schemas.microsoft.com/office/drawing/2014/main" id="{00000000-0008-0000-0A00-0000D1410100}"/>
            </a:ext>
          </a:extLst>
        </xdr:cNvPr>
        <xdr:cNvSpPr>
          <a:spLocks noChangeArrowheads="1"/>
        </xdr:cNvSpPr>
      </xdr:nvSpPr>
      <xdr:spPr bwMode="auto">
        <a:xfrm>
          <a:off x="2838450" y="2609850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17</xdr:row>
      <xdr:rowOff>28575</xdr:rowOff>
    </xdr:from>
    <xdr:to>
      <xdr:col>15</xdr:col>
      <xdr:colOff>247650</xdr:colOff>
      <xdr:row>18</xdr:row>
      <xdr:rowOff>9525</xdr:rowOff>
    </xdr:to>
    <xdr:sp macro="" textlink="">
      <xdr:nvSpPr>
        <xdr:cNvPr id="82386" name="Oval 19">
          <a:extLst>
            <a:ext uri="{FF2B5EF4-FFF2-40B4-BE49-F238E27FC236}">
              <a16:creationId xmlns:a16="http://schemas.microsoft.com/office/drawing/2014/main" id="{00000000-0008-0000-0A00-0000D2410100}"/>
            </a:ext>
          </a:extLst>
        </xdr:cNvPr>
        <xdr:cNvSpPr>
          <a:spLocks noChangeArrowheads="1"/>
        </xdr:cNvSpPr>
      </xdr:nvSpPr>
      <xdr:spPr bwMode="auto">
        <a:xfrm>
          <a:off x="3543300" y="2609850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19050</xdr:colOff>
      <xdr:row>14</xdr:row>
      <xdr:rowOff>28575</xdr:rowOff>
    </xdr:from>
    <xdr:to>
      <xdr:col>14</xdr:col>
      <xdr:colOff>276225</xdr:colOff>
      <xdr:row>16</xdr:row>
      <xdr:rowOff>0</xdr:rowOff>
    </xdr:to>
    <xdr:sp macro="" textlink="">
      <xdr:nvSpPr>
        <xdr:cNvPr id="82387" name="Oval 20">
          <a:extLst>
            <a:ext uri="{FF2B5EF4-FFF2-40B4-BE49-F238E27FC236}">
              <a16:creationId xmlns:a16="http://schemas.microsoft.com/office/drawing/2014/main" id="{00000000-0008-0000-0A00-0000D3410100}"/>
            </a:ext>
          </a:extLst>
        </xdr:cNvPr>
        <xdr:cNvSpPr>
          <a:spLocks noChangeArrowheads="1"/>
        </xdr:cNvSpPr>
      </xdr:nvSpPr>
      <xdr:spPr bwMode="auto">
        <a:xfrm>
          <a:off x="3133725" y="2133600"/>
          <a:ext cx="257175" cy="2571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43</xdr:row>
      <xdr:rowOff>85725</xdr:rowOff>
    </xdr:from>
    <xdr:to>
      <xdr:col>15</xdr:col>
      <xdr:colOff>228600</xdr:colOff>
      <xdr:row>49</xdr:row>
      <xdr:rowOff>76200</xdr:rowOff>
    </xdr:to>
    <xdr:sp macro="" textlink="">
      <xdr:nvSpPr>
        <xdr:cNvPr id="82388" name="Oval 21">
          <a:extLst>
            <a:ext uri="{FF2B5EF4-FFF2-40B4-BE49-F238E27FC236}">
              <a16:creationId xmlns:a16="http://schemas.microsoft.com/office/drawing/2014/main" id="{00000000-0008-0000-0A00-0000D4410100}"/>
            </a:ext>
          </a:extLst>
        </xdr:cNvPr>
        <xdr:cNvSpPr>
          <a:spLocks noChangeArrowheads="1"/>
        </xdr:cNvSpPr>
      </xdr:nvSpPr>
      <xdr:spPr bwMode="auto">
        <a:xfrm>
          <a:off x="2638425" y="7048500"/>
          <a:ext cx="1057275" cy="1076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104775</xdr:colOff>
      <xdr:row>41</xdr:row>
      <xdr:rowOff>85725</xdr:rowOff>
    </xdr:from>
    <xdr:to>
      <xdr:col>17</xdr:col>
      <xdr:colOff>333375</xdr:colOff>
      <xdr:row>51</xdr:row>
      <xdr:rowOff>114300</xdr:rowOff>
    </xdr:to>
    <xdr:sp macro="" textlink="">
      <xdr:nvSpPr>
        <xdr:cNvPr id="82389" name="Oval 23">
          <a:extLst>
            <a:ext uri="{FF2B5EF4-FFF2-40B4-BE49-F238E27FC236}">
              <a16:creationId xmlns:a16="http://schemas.microsoft.com/office/drawing/2014/main" id="{00000000-0008-0000-0A00-0000D5410100}"/>
            </a:ext>
          </a:extLst>
        </xdr:cNvPr>
        <xdr:cNvSpPr>
          <a:spLocks noChangeArrowheads="1"/>
        </xdr:cNvSpPr>
      </xdr:nvSpPr>
      <xdr:spPr bwMode="auto">
        <a:xfrm>
          <a:off x="2266950" y="6686550"/>
          <a:ext cx="1952625" cy="1838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40</xdr:row>
      <xdr:rowOff>38100</xdr:rowOff>
    </xdr:from>
    <xdr:to>
      <xdr:col>19</xdr:col>
      <xdr:colOff>76200</xdr:colOff>
      <xdr:row>52</xdr:row>
      <xdr:rowOff>152400</xdr:rowOff>
    </xdr:to>
    <xdr:sp macro="" textlink="">
      <xdr:nvSpPr>
        <xdr:cNvPr id="82390" name="Oval 24">
          <a:extLst>
            <a:ext uri="{FF2B5EF4-FFF2-40B4-BE49-F238E27FC236}">
              <a16:creationId xmlns:a16="http://schemas.microsoft.com/office/drawing/2014/main" id="{00000000-0008-0000-0A00-0000D6410100}"/>
            </a:ext>
          </a:extLst>
        </xdr:cNvPr>
        <xdr:cNvSpPr>
          <a:spLocks noChangeArrowheads="1"/>
        </xdr:cNvSpPr>
      </xdr:nvSpPr>
      <xdr:spPr bwMode="auto">
        <a:xfrm>
          <a:off x="2038350" y="6457950"/>
          <a:ext cx="2362200" cy="2286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38100</xdr:colOff>
      <xdr:row>42</xdr:row>
      <xdr:rowOff>161925</xdr:rowOff>
    </xdr:from>
    <xdr:to>
      <xdr:col>17</xdr:col>
      <xdr:colOff>333375</xdr:colOff>
      <xdr:row>50</xdr:row>
      <xdr:rowOff>38100</xdr:rowOff>
    </xdr:to>
    <xdr:sp macro="" textlink="">
      <xdr:nvSpPr>
        <xdr:cNvPr id="82391" name="Oval 25">
          <a:extLst>
            <a:ext uri="{FF2B5EF4-FFF2-40B4-BE49-F238E27FC236}">
              <a16:creationId xmlns:a16="http://schemas.microsoft.com/office/drawing/2014/main" id="{00000000-0008-0000-0A00-0000D7410100}"/>
            </a:ext>
          </a:extLst>
        </xdr:cNvPr>
        <xdr:cNvSpPr>
          <a:spLocks noChangeArrowheads="1"/>
        </xdr:cNvSpPr>
      </xdr:nvSpPr>
      <xdr:spPr bwMode="auto">
        <a:xfrm>
          <a:off x="2800350" y="6943725"/>
          <a:ext cx="1419225" cy="1323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114300</xdr:colOff>
      <xdr:row>27</xdr:row>
      <xdr:rowOff>0</xdr:rowOff>
    </xdr:from>
    <xdr:to>
      <xdr:col>11</xdr:col>
      <xdr:colOff>114300</xdr:colOff>
      <xdr:row>28</xdr:row>
      <xdr:rowOff>0</xdr:rowOff>
    </xdr:to>
    <xdr:sp macro="" textlink="">
      <xdr:nvSpPr>
        <xdr:cNvPr id="82392" name="Line 27">
          <a:extLst>
            <a:ext uri="{FF2B5EF4-FFF2-40B4-BE49-F238E27FC236}">
              <a16:creationId xmlns:a16="http://schemas.microsoft.com/office/drawing/2014/main" id="{00000000-0008-0000-0A00-0000D8410100}"/>
            </a:ext>
          </a:extLst>
        </xdr:cNvPr>
        <xdr:cNvSpPr>
          <a:spLocks noChangeShapeType="1"/>
        </xdr:cNvSpPr>
      </xdr:nvSpPr>
      <xdr:spPr bwMode="auto">
        <a:xfrm>
          <a:off x="2647950" y="40576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27</xdr:row>
      <xdr:rowOff>0</xdr:rowOff>
    </xdr:from>
    <xdr:to>
      <xdr:col>12</xdr:col>
      <xdr:colOff>28575</xdr:colOff>
      <xdr:row>28</xdr:row>
      <xdr:rowOff>0</xdr:rowOff>
    </xdr:to>
    <xdr:sp macro="" textlink="">
      <xdr:nvSpPr>
        <xdr:cNvPr id="82393" name="Line 28">
          <a:extLst>
            <a:ext uri="{FF2B5EF4-FFF2-40B4-BE49-F238E27FC236}">
              <a16:creationId xmlns:a16="http://schemas.microsoft.com/office/drawing/2014/main" id="{00000000-0008-0000-0A00-0000D9410100}"/>
            </a:ext>
          </a:extLst>
        </xdr:cNvPr>
        <xdr:cNvSpPr>
          <a:spLocks noChangeShapeType="1"/>
        </xdr:cNvSpPr>
      </xdr:nvSpPr>
      <xdr:spPr bwMode="auto">
        <a:xfrm>
          <a:off x="2686050" y="40576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27</xdr:row>
      <xdr:rowOff>0</xdr:rowOff>
    </xdr:from>
    <xdr:to>
      <xdr:col>15</xdr:col>
      <xdr:colOff>142875</xdr:colOff>
      <xdr:row>28</xdr:row>
      <xdr:rowOff>0</xdr:rowOff>
    </xdr:to>
    <xdr:sp macro="" textlink="">
      <xdr:nvSpPr>
        <xdr:cNvPr id="82394" name="Line 29">
          <a:extLst>
            <a:ext uri="{FF2B5EF4-FFF2-40B4-BE49-F238E27FC236}">
              <a16:creationId xmlns:a16="http://schemas.microsoft.com/office/drawing/2014/main" id="{00000000-0008-0000-0A00-0000DA410100}"/>
            </a:ext>
          </a:extLst>
        </xdr:cNvPr>
        <xdr:cNvSpPr>
          <a:spLocks noChangeShapeType="1"/>
        </xdr:cNvSpPr>
      </xdr:nvSpPr>
      <xdr:spPr bwMode="auto">
        <a:xfrm>
          <a:off x="3609975" y="40576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180975</xdr:colOff>
      <xdr:row>27</xdr:row>
      <xdr:rowOff>0</xdr:rowOff>
    </xdr:from>
    <xdr:to>
      <xdr:col>15</xdr:col>
      <xdr:colOff>180975</xdr:colOff>
      <xdr:row>28</xdr:row>
      <xdr:rowOff>0</xdr:rowOff>
    </xdr:to>
    <xdr:sp macro="" textlink="">
      <xdr:nvSpPr>
        <xdr:cNvPr id="82395" name="Line 30">
          <a:extLst>
            <a:ext uri="{FF2B5EF4-FFF2-40B4-BE49-F238E27FC236}">
              <a16:creationId xmlns:a16="http://schemas.microsoft.com/office/drawing/2014/main" id="{00000000-0008-0000-0A00-0000DB410100}"/>
            </a:ext>
          </a:extLst>
        </xdr:cNvPr>
        <xdr:cNvSpPr>
          <a:spLocks noChangeShapeType="1"/>
        </xdr:cNvSpPr>
      </xdr:nvSpPr>
      <xdr:spPr bwMode="auto">
        <a:xfrm>
          <a:off x="3648075" y="40576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19050</xdr:rowOff>
    </xdr:from>
    <xdr:to>
      <xdr:col>4</xdr:col>
      <xdr:colOff>0</xdr:colOff>
      <xdr:row>59</xdr:row>
      <xdr:rowOff>66675</xdr:rowOff>
    </xdr:to>
    <xdr:sp macro="" textlink="">
      <xdr:nvSpPr>
        <xdr:cNvPr id="82396" name="Line 31">
          <a:extLst>
            <a:ext uri="{FF2B5EF4-FFF2-40B4-BE49-F238E27FC236}">
              <a16:creationId xmlns:a16="http://schemas.microsoft.com/office/drawing/2014/main" id="{00000000-0008-0000-0A00-0000DC410100}"/>
            </a:ext>
          </a:extLst>
        </xdr:cNvPr>
        <xdr:cNvSpPr>
          <a:spLocks noChangeShapeType="1"/>
        </xdr:cNvSpPr>
      </xdr:nvSpPr>
      <xdr:spPr bwMode="auto">
        <a:xfrm>
          <a:off x="1362075" y="9515475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57</xdr:row>
      <xdr:rowOff>9525</xdr:rowOff>
    </xdr:from>
    <xdr:to>
      <xdr:col>23</xdr:col>
      <xdr:colOff>0</xdr:colOff>
      <xdr:row>59</xdr:row>
      <xdr:rowOff>66675</xdr:rowOff>
    </xdr:to>
    <xdr:sp macro="" textlink="">
      <xdr:nvSpPr>
        <xdr:cNvPr id="82397" name="Line 32">
          <a:extLst>
            <a:ext uri="{FF2B5EF4-FFF2-40B4-BE49-F238E27FC236}">
              <a16:creationId xmlns:a16="http://schemas.microsoft.com/office/drawing/2014/main" id="{00000000-0008-0000-0A00-0000DD410100}"/>
            </a:ext>
          </a:extLst>
        </xdr:cNvPr>
        <xdr:cNvSpPr>
          <a:spLocks noChangeShapeType="1"/>
        </xdr:cNvSpPr>
      </xdr:nvSpPr>
      <xdr:spPr bwMode="auto">
        <a:xfrm flipH="1">
          <a:off x="5124450" y="9505950"/>
          <a:ext cx="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59</xdr:row>
      <xdr:rowOff>0</xdr:rowOff>
    </xdr:from>
    <xdr:to>
      <xdr:col>23</xdr:col>
      <xdr:colOff>0</xdr:colOff>
      <xdr:row>59</xdr:row>
      <xdr:rowOff>0</xdr:rowOff>
    </xdr:to>
    <xdr:sp macro="" textlink="">
      <xdr:nvSpPr>
        <xdr:cNvPr id="82398" name="Line 33">
          <a:extLst>
            <a:ext uri="{FF2B5EF4-FFF2-40B4-BE49-F238E27FC236}">
              <a16:creationId xmlns:a16="http://schemas.microsoft.com/office/drawing/2014/main" id="{00000000-0008-0000-0A00-0000DE410100}"/>
            </a:ext>
          </a:extLst>
        </xdr:cNvPr>
        <xdr:cNvSpPr>
          <a:spLocks noChangeShapeType="1"/>
        </xdr:cNvSpPr>
      </xdr:nvSpPr>
      <xdr:spPr bwMode="auto">
        <a:xfrm>
          <a:off x="1362075" y="9858375"/>
          <a:ext cx="3762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4</xdr:col>
      <xdr:colOff>0</xdr:colOff>
      <xdr:row>34</xdr:row>
      <xdr:rowOff>76200</xdr:rowOff>
    </xdr:to>
    <xdr:sp macro="" textlink="">
      <xdr:nvSpPr>
        <xdr:cNvPr id="82399" name="Line 34">
          <a:extLst>
            <a:ext uri="{FF2B5EF4-FFF2-40B4-BE49-F238E27FC236}">
              <a16:creationId xmlns:a16="http://schemas.microsoft.com/office/drawing/2014/main" id="{00000000-0008-0000-0A00-0000DF410100}"/>
            </a:ext>
          </a:extLst>
        </xdr:cNvPr>
        <xdr:cNvSpPr>
          <a:spLocks noChangeShapeType="1"/>
        </xdr:cNvSpPr>
      </xdr:nvSpPr>
      <xdr:spPr bwMode="auto">
        <a:xfrm>
          <a:off x="1362075" y="51530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0</xdr:colOff>
      <xdr:row>34</xdr:row>
      <xdr:rowOff>76200</xdr:rowOff>
    </xdr:to>
    <xdr:sp macro="" textlink="">
      <xdr:nvSpPr>
        <xdr:cNvPr id="82400" name="Line 35">
          <a:extLst>
            <a:ext uri="{FF2B5EF4-FFF2-40B4-BE49-F238E27FC236}">
              <a16:creationId xmlns:a16="http://schemas.microsoft.com/office/drawing/2014/main" id="{00000000-0008-0000-0A00-0000E0410100}"/>
            </a:ext>
          </a:extLst>
        </xdr:cNvPr>
        <xdr:cNvSpPr>
          <a:spLocks noChangeShapeType="1"/>
        </xdr:cNvSpPr>
      </xdr:nvSpPr>
      <xdr:spPr bwMode="auto">
        <a:xfrm>
          <a:off x="5124450" y="51530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0</xdr:rowOff>
    </xdr:from>
    <xdr:to>
      <xdr:col>23</xdr:col>
      <xdr:colOff>0</xdr:colOff>
      <xdr:row>34</xdr:row>
      <xdr:rowOff>0</xdr:rowOff>
    </xdr:to>
    <xdr:sp macro="" textlink="">
      <xdr:nvSpPr>
        <xdr:cNvPr id="82401" name="Line 36">
          <a:extLst>
            <a:ext uri="{FF2B5EF4-FFF2-40B4-BE49-F238E27FC236}">
              <a16:creationId xmlns:a16="http://schemas.microsoft.com/office/drawing/2014/main" id="{00000000-0008-0000-0A00-0000E1410100}"/>
            </a:ext>
          </a:extLst>
        </xdr:cNvPr>
        <xdr:cNvSpPr>
          <a:spLocks noChangeShapeType="1"/>
        </xdr:cNvSpPr>
      </xdr:nvSpPr>
      <xdr:spPr bwMode="auto">
        <a:xfrm>
          <a:off x="1362075" y="5334000"/>
          <a:ext cx="3762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16</xdr:row>
      <xdr:rowOff>0</xdr:rowOff>
    </xdr:from>
    <xdr:to>
      <xdr:col>3</xdr:col>
      <xdr:colOff>47625</xdr:colOff>
      <xdr:row>16</xdr:row>
      <xdr:rowOff>0</xdr:rowOff>
    </xdr:to>
    <xdr:sp macro="" textlink="">
      <xdr:nvSpPr>
        <xdr:cNvPr id="82402" name="Line 37">
          <a:extLst>
            <a:ext uri="{FF2B5EF4-FFF2-40B4-BE49-F238E27FC236}">
              <a16:creationId xmlns:a16="http://schemas.microsoft.com/office/drawing/2014/main" id="{00000000-0008-0000-0A00-0000E2410100}"/>
            </a:ext>
          </a:extLst>
        </xdr:cNvPr>
        <xdr:cNvSpPr>
          <a:spLocks noChangeShapeType="1"/>
        </xdr:cNvSpPr>
      </xdr:nvSpPr>
      <xdr:spPr bwMode="auto">
        <a:xfrm>
          <a:off x="762000" y="2390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32</xdr:row>
      <xdr:rowOff>0</xdr:rowOff>
    </xdr:from>
    <xdr:to>
      <xdr:col>3</xdr:col>
      <xdr:colOff>76200</xdr:colOff>
      <xdr:row>32</xdr:row>
      <xdr:rowOff>0</xdr:rowOff>
    </xdr:to>
    <xdr:sp macro="" textlink="">
      <xdr:nvSpPr>
        <xdr:cNvPr id="82403" name="Line 38">
          <a:extLst>
            <a:ext uri="{FF2B5EF4-FFF2-40B4-BE49-F238E27FC236}">
              <a16:creationId xmlns:a16="http://schemas.microsoft.com/office/drawing/2014/main" id="{00000000-0008-0000-0A00-0000E3410100}"/>
            </a:ext>
          </a:extLst>
        </xdr:cNvPr>
        <xdr:cNvSpPr>
          <a:spLocks noChangeShapeType="1"/>
        </xdr:cNvSpPr>
      </xdr:nvSpPr>
      <xdr:spPr bwMode="auto">
        <a:xfrm>
          <a:off x="752475" y="4972050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82404" name="Line 39">
          <a:extLst>
            <a:ext uri="{FF2B5EF4-FFF2-40B4-BE49-F238E27FC236}">
              <a16:creationId xmlns:a16="http://schemas.microsoft.com/office/drawing/2014/main" id="{00000000-0008-0000-0A00-0000E4410100}"/>
            </a:ext>
          </a:extLst>
        </xdr:cNvPr>
        <xdr:cNvSpPr>
          <a:spLocks noChangeShapeType="1"/>
        </xdr:cNvSpPr>
      </xdr:nvSpPr>
      <xdr:spPr bwMode="auto">
        <a:xfrm>
          <a:off x="809625" y="2390775"/>
          <a:ext cx="0" cy="2581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9</xdr:row>
      <xdr:rowOff>0</xdr:rowOff>
    </xdr:to>
    <xdr:sp macro="" textlink="">
      <xdr:nvSpPr>
        <xdr:cNvPr id="82405" name="Line 49">
          <a:extLst>
            <a:ext uri="{FF2B5EF4-FFF2-40B4-BE49-F238E27FC236}">
              <a16:creationId xmlns:a16="http://schemas.microsoft.com/office/drawing/2014/main" id="{00000000-0008-0000-0A00-0000E5410100}"/>
            </a:ext>
          </a:extLst>
        </xdr:cNvPr>
        <xdr:cNvSpPr>
          <a:spLocks noChangeShapeType="1"/>
        </xdr:cNvSpPr>
      </xdr:nvSpPr>
      <xdr:spPr bwMode="auto">
        <a:xfrm>
          <a:off x="4019550" y="13525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47625</xdr:rowOff>
    </xdr:from>
    <xdr:to>
      <xdr:col>18</xdr:col>
      <xdr:colOff>0</xdr:colOff>
      <xdr:row>9</xdr:row>
      <xdr:rowOff>47625</xdr:rowOff>
    </xdr:to>
    <xdr:sp macro="" textlink="">
      <xdr:nvSpPr>
        <xdr:cNvPr id="82406" name="Line 50">
          <a:extLst>
            <a:ext uri="{FF2B5EF4-FFF2-40B4-BE49-F238E27FC236}">
              <a16:creationId xmlns:a16="http://schemas.microsoft.com/office/drawing/2014/main" id="{00000000-0008-0000-0A00-0000E6410100}"/>
            </a:ext>
          </a:extLst>
        </xdr:cNvPr>
        <xdr:cNvSpPr>
          <a:spLocks noChangeShapeType="1"/>
        </xdr:cNvSpPr>
      </xdr:nvSpPr>
      <xdr:spPr bwMode="auto">
        <a:xfrm>
          <a:off x="4019550" y="14001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9525</xdr:rowOff>
    </xdr:from>
    <xdr:to>
      <xdr:col>17</xdr:col>
      <xdr:colOff>0</xdr:colOff>
      <xdr:row>9</xdr:row>
      <xdr:rowOff>47625</xdr:rowOff>
    </xdr:to>
    <xdr:sp macro="" textlink="">
      <xdr:nvSpPr>
        <xdr:cNvPr id="82407" name="Line 51">
          <a:extLst>
            <a:ext uri="{FF2B5EF4-FFF2-40B4-BE49-F238E27FC236}">
              <a16:creationId xmlns:a16="http://schemas.microsoft.com/office/drawing/2014/main" id="{00000000-0008-0000-0A00-0000E7410100}"/>
            </a:ext>
          </a:extLst>
        </xdr:cNvPr>
        <xdr:cNvSpPr>
          <a:spLocks noChangeShapeType="1"/>
        </xdr:cNvSpPr>
      </xdr:nvSpPr>
      <xdr:spPr bwMode="auto">
        <a:xfrm>
          <a:off x="4019550" y="1362075"/>
          <a:ext cx="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11</xdr:row>
      <xdr:rowOff>57150</xdr:rowOff>
    </xdr:from>
    <xdr:to>
      <xdr:col>18</xdr:col>
      <xdr:colOff>0</xdr:colOff>
      <xdr:row>11</xdr:row>
      <xdr:rowOff>57150</xdr:rowOff>
    </xdr:to>
    <xdr:sp macro="" textlink="">
      <xdr:nvSpPr>
        <xdr:cNvPr id="82408" name="Line 52">
          <a:extLst>
            <a:ext uri="{FF2B5EF4-FFF2-40B4-BE49-F238E27FC236}">
              <a16:creationId xmlns:a16="http://schemas.microsoft.com/office/drawing/2014/main" id="{00000000-0008-0000-0A00-0000E8410100}"/>
            </a:ext>
          </a:extLst>
        </xdr:cNvPr>
        <xdr:cNvSpPr>
          <a:spLocks noChangeShapeType="1"/>
        </xdr:cNvSpPr>
      </xdr:nvSpPr>
      <xdr:spPr bwMode="auto">
        <a:xfrm>
          <a:off x="4019550" y="17907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</xdr:row>
      <xdr:rowOff>104775</xdr:rowOff>
    </xdr:from>
    <xdr:to>
      <xdr:col>18</xdr:col>
      <xdr:colOff>0</xdr:colOff>
      <xdr:row>11</xdr:row>
      <xdr:rowOff>104775</xdr:rowOff>
    </xdr:to>
    <xdr:sp macro="" textlink="">
      <xdr:nvSpPr>
        <xdr:cNvPr id="82409" name="Line 53">
          <a:extLst>
            <a:ext uri="{FF2B5EF4-FFF2-40B4-BE49-F238E27FC236}">
              <a16:creationId xmlns:a16="http://schemas.microsoft.com/office/drawing/2014/main" id="{00000000-0008-0000-0A00-0000E9410100}"/>
            </a:ext>
          </a:extLst>
        </xdr:cNvPr>
        <xdr:cNvSpPr>
          <a:spLocks noChangeShapeType="1"/>
        </xdr:cNvSpPr>
      </xdr:nvSpPr>
      <xdr:spPr bwMode="auto">
        <a:xfrm>
          <a:off x="4010025" y="183832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11</xdr:row>
      <xdr:rowOff>57150</xdr:rowOff>
    </xdr:from>
    <xdr:to>
      <xdr:col>17</xdr:col>
      <xdr:colOff>0</xdr:colOff>
      <xdr:row>11</xdr:row>
      <xdr:rowOff>123825</xdr:rowOff>
    </xdr:to>
    <xdr:sp macro="" textlink="">
      <xdr:nvSpPr>
        <xdr:cNvPr id="82410" name="Line 54">
          <a:extLst>
            <a:ext uri="{FF2B5EF4-FFF2-40B4-BE49-F238E27FC236}">
              <a16:creationId xmlns:a16="http://schemas.microsoft.com/office/drawing/2014/main" id="{00000000-0008-0000-0A00-0000EA410100}"/>
            </a:ext>
          </a:extLst>
        </xdr:cNvPr>
        <xdr:cNvSpPr>
          <a:spLocks noChangeShapeType="1"/>
        </xdr:cNvSpPr>
      </xdr:nvSpPr>
      <xdr:spPr bwMode="auto">
        <a:xfrm>
          <a:off x="4019550" y="17907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15</xdr:row>
      <xdr:rowOff>9525</xdr:rowOff>
    </xdr:from>
    <xdr:to>
      <xdr:col>18</xdr:col>
      <xdr:colOff>0</xdr:colOff>
      <xdr:row>15</xdr:row>
      <xdr:rowOff>9525</xdr:rowOff>
    </xdr:to>
    <xdr:sp macro="" textlink="">
      <xdr:nvSpPr>
        <xdr:cNvPr id="82411" name="Line 55">
          <a:extLst>
            <a:ext uri="{FF2B5EF4-FFF2-40B4-BE49-F238E27FC236}">
              <a16:creationId xmlns:a16="http://schemas.microsoft.com/office/drawing/2014/main" id="{00000000-0008-0000-0A00-0000EB410100}"/>
            </a:ext>
          </a:extLst>
        </xdr:cNvPr>
        <xdr:cNvSpPr>
          <a:spLocks noChangeShapeType="1"/>
        </xdr:cNvSpPr>
      </xdr:nvSpPr>
      <xdr:spPr bwMode="auto">
        <a:xfrm>
          <a:off x="4019550" y="22098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15</xdr:row>
      <xdr:rowOff>57150</xdr:rowOff>
    </xdr:from>
    <xdr:to>
      <xdr:col>18</xdr:col>
      <xdr:colOff>0</xdr:colOff>
      <xdr:row>15</xdr:row>
      <xdr:rowOff>57150</xdr:rowOff>
    </xdr:to>
    <xdr:sp macro="" textlink="">
      <xdr:nvSpPr>
        <xdr:cNvPr id="82412" name="Line 56">
          <a:extLst>
            <a:ext uri="{FF2B5EF4-FFF2-40B4-BE49-F238E27FC236}">
              <a16:creationId xmlns:a16="http://schemas.microsoft.com/office/drawing/2014/main" id="{00000000-0008-0000-0A00-0000EC410100}"/>
            </a:ext>
          </a:extLst>
        </xdr:cNvPr>
        <xdr:cNvSpPr>
          <a:spLocks noChangeShapeType="1"/>
        </xdr:cNvSpPr>
      </xdr:nvSpPr>
      <xdr:spPr bwMode="auto">
        <a:xfrm>
          <a:off x="4019550" y="22574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15</xdr:row>
      <xdr:rowOff>0</xdr:rowOff>
    </xdr:from>
    <xdr:to>
      <xdr:col>17</xdr:col>
      <xdr:colOff>9525</xdr:colOff>
      <xdr:row>15</xdr:row>
      <xdr:rowOff>57150</xdr:rowOff>
    </xdr:to>
    <xdr:sp macro="" textlink="">
      <xdr:nvSpPr>
        <xdr:cNvPr id="82413" name="Line 57">
          <a:extLst>
            <a:ext uri="{FF2B5EF4-FFF2-40B4-BE49-F238E27FC236}">
              <a16:creationId xmlns:a16="http://schemas.microsoft.com/office/drawing/2014/main" id="{00000000-0008-0000-0A00-0000ED410100}"/>
            </a:ext>
          </a:extLst>
        </xdr:cNvPr>
        <xdr:cNvSpPr>
          <a:spLocks noChangeShapeType="1"/>
        </xdr:cNvSpPr>
      </xdr:nvSpPr>
      <xdr:spPr bwMode="auto">
        <a:xfrm>
          <a:off x="4029075" y="22002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17</xdr:row>
      <xdr:rowOff>76200</xdr:rowOff>
    </xdr:from>
    <xdr:to>
      <xdr:col>18</xdr:col>
      <xdr:colOff>0</xdr:colOff>
      <xdr:row>17</xdr:row>
      <xdr:rowOff>76200</xdr:rowOff>
    </xdr:to>
    <xdr:sp macro="" textlink="">
      <xdr:nvSpPr>
        <xdr:cNvPr id="82414" name="Line 58">
          <a:extLst>
            <a:ext uri="{FF2B5EF4-FFF2-40B4-BE49-F238E27FC236}">
              <a16:creationId xmlns:a16="http://schemas.microsoft.com/office/drawing/2014/main" id="{00000000-0008-0000-0A00-0000EE410100}"/>
            </a:ext>
          </a:extLst>
        </xdr:cNvPr>
        <xdr:cNvSpPr>
          <a:spLocks noChangeShapeType="1"/>
        </xdr:cNvSpPr>
      </xdr:nvSpPr>
      <xdr:spPr bwMode="auto">
        <a:xfrm>
          <a:off x="4019550" y="26574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17</xdr:row>
      <xdr:rowOff>133350</xdr:rowOff>
    </xdr:from>
    <xdr:to>
      <xdr:col>18</xdr:col>
      <xdr:colOff>0</xdr:colOff>
      <xdr:row>17</xdr:row>
      <xdr:rowOff>133350</xdr:rowOff>
    </xdr:to>
    <xdr:sp macro="" textlink="">
      <xdr:nvSpPr>
        <xdr:cNvPr id="82415" name="Line 59">
          <a:extLst>
            <a:ext uri="{FF2B5EF4-FFF2-40B4-BE49-F238E27FC236}">
              <a16:creationId xmlns:a16="http://schemas.microsoft.com/office/drawing/2014/main" id="{00000000-0008-0000-0A00-0000EF410100}"/>
            </a:ext>
          </a:extLst>
        </xdr:cNvPr>
        <xdr:cNvSpPr>
          <a:spLocks noChangeShapeType="1"/>
        </xdr:cNvSpPr>
      </xdr:nvSpPr>
      <xdr:spPr bwMode="auto">
        <a:xfrm>
          <a:off x="4019550" y="271462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17</xdr:row>
      <xdr:rowOff>76200</xdr:rowOff>
    </xdr:from>
    <xdr:to>
      <xdr:col>17</xdr:col>
      <xdr:colOff>9525</xdr:colOff>
      <xdr:row>17</xdr:row>
      <xdr:rowOff>152400</xdr:rowOff>
    </xdr:to>
    <xdr:sp macro="" textlink="">
      <xdr:nvSpPr>
        <xdr:cNvPr id="82416" name="Line 60">
          <a:extLst>
            <a:ext uri="{FF2B5EF4-FFF2-40B4-BE49-F238E27FC236}">
              <a16:creationId xmlns:a16="http://schemas.microsoft.com/office/drawing/2014/main" id="{00000000-0008-0000-0A00-0000F0410100}"/>
            </a:ext>
          </a:extLst>
        </xdr:cNvPr>
        <xdr:cNvSpPr>
          <a:spLocks noChangeShapeType="1"/>
        </xdr:cNvSpPr>
      </xdr:nvSpPr>
      <xdr:spPr bwMode="auto">
        <a:xfrm>
          <a:off x="4019550" y="2657475"/>
          <a:ext cx="95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22</xdr:row>
      <xdr:rowOff>57150</xdr:rowOff>
    </xdr:from>
    <xdr:to>
      <xdr:col>17</xdr:col>
      <xdr:colOff>190500</xdr:colOff>
      <xdr:row>22</xdr:row>
      <xdr:rowOff>57150</xdr:rowOff>
    </xdr:to>
    <xdr:sp macro="" textlink="">
      <xdr:nvSpPr>
        <xdr:cNvPr id="82417" name="Line 61">
          <a:extLst>
            <a:ext uri="{FF2B5EF4-FFF2-40B4-BE49-F238E27FC236}">
              <a16:creationId xmlns:a16="http://schemas.microsoft.com/office/drawing/2014/main" id="{00000000-0008-0000-0A00-0000F1410100}"/>
            </a:ext>
          </a:extLst>
        </xdr:cNvPr>
        <xdr:cNvSpPr>
          <a:spLocks noChangeShapeType="1"/>
        </xdr:cNvSpPr>
      </xdr:nvSpPr>
      <xdr:spPr bwMode="auto">
        <a:xfrm>
          <a:off x="4019550" y="32099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22</xdr:row>
      <xdr:rowOff>114300</xdr:rowOff>
    </xdr:from>
    <xdr:to>
      <xdr:col>17</xdr:col>
      <xdr:colOff>190500</xdr:colOff>
      <xdr:row>22</xdr:row>
      <xdr:rowOff>114300</xdr:rowOff>
    </xdr:to>
    <xdr:sp macro="" textlink="">
      <xdr:nvSpPr>
        <xdr:cNvPr id="82418" name="Line 62">
          <a:extLst>
            <a:ext uri="{FF2B5EF4-FFF2-40B4-BE49-F238E27FC236}">
              <a16:creationId xmlns:a16="http://schemas.microsoft.com/office/drawing/2014/main" id="{00000000-0008-0000-0A00-0000F2410100}"/>
            </a:ext>
          </a:extLst>
        </xdr:cNvPr>
        <xdr:cNvSpPr>
          <a:spLocks noChangeShapeType="1"/>
        </xdr:cNvSpPr>
      </xdr:nvSpPr>
      <xdr:spPr bwMode="auto">
        <a:xfrm>
          <a:off x="4019550" y="32670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22</xdr:row>
      <xdr:rowOff>66675</xdr:rowOff>
    </xdr:from>
    <xdr:to>
      <xdr:col>17</xdr:col>
      <xdr:colOff>9525</xdr:colOff>
      <xdr:row>22</xdr:row>
      <xdr:rowOff>114300</xdr:rowOff>
    </xdr:to>
    <xdr:sp macro="" textlink="">
      <xdr:nvSpPr>
        <xdr:cNvPr id="82419" name="Line 63">
          <a:extLst>
            <a:ext uri="{FF2B5EF4-FFF2-40B4-BE49-F238E27FC236}">
              <a16:creationId xmlns:a16="http://schemas.microsoft.com/office/drawing/2014/main" id="{00000000-0008-0000-0A00-0000F3410100}"/>
            </a:ext>
          </a:extLst>
        </xdr:cNvPr>
        <xdr:cNvSpPr>
          <a:spLocks noChangeShapeType="1"/>
        </xdr:cNvSpPr>
      </xdr:nvSpPr>
      <xdr:spPr bwMode="auto">
        <a:xfrm>
          <a:off x="4029075" y="3219450"/>
          <a:ext cx="0" cy="47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25</xdr:row>
      <xdr:rowOff>47625</xdr:rowOff>
    </xdr:from>
    <xdr:to>
      <xdr:col>18</xdr:col>
      <xdr:colOff>0</xdr:colOff>
      <xdr:row>25</xdr:row>
      <xdr:rowOff>47625</xdr:rowOff>
    </xdr:to>
    <xdr:sp macro="" textlink="">
      <xdr:nvSpPr>
        <xdr:cNvPr id="82420" name="Line 65">
          <a:extLst>
            <a:ext uri="{FF2B5EF4-FFF2-40B4-BE49-F238E27FC236}">
              <a16:creationId xmlns:a16="http://schemas.microsoft.com/office/drawing/2014/main" id="{00000000-0008-0000-0A00-0000F4410100}"/>
            </a:ext>
          </a:extLst>
        </xdr:cNvPr>
        <xdr:cNvSpPr>
          <a:spLocks noChangeShapeType="1"/>
        </xdr:cNvSpPr>
      </xdr:nvSpPr>
      <xdr:spPr bwMode="auto">
        <a:xfrm>
          <a:off x="4029075" y="37433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25</xdr:row>
      <xdr:rowOff>95250</xdr:rowOff>
    </xdr:from>
    <xdr:to>
      <xdr:col>18</xdr:col>
      <xdr:colOff>0</xdr:colOff>
      <xdr:row>25</xdr:row>
      <xdr:rowOff>95250</xdr:rowOff>
    </xdr:to>
    <xdr:sp macro="" textlink="">
      <xdr:nvSpPr>
        <xdr:cNvPr id="82421" name="Line 66">
          <a:extLst>
            <a:ext uri="{FF2B5EF4-FFF2-40B4-BE49-F238E27FC236}">
              <a16:creationId xmlns:a16="http://schemas.microsoft.com/office/drawing/2014/main" id="{00000000-0008-0000-0A00-0000F5410100}"/>
            </a:ext>
          </a:extLst>
        </xdr:cNvPr>
        <xdr:cNvSpPr>
          <a:spLocks noChangeShapeType="1"/>
        </xdr:cNvSpPr>
      </xdr:nvSpPr>
      <xdr:spPr bwMode="auto">
        <a:xfrm>
          <a:off x="4019550" y="37909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25</xdr:row>
      <xdr:rowOff>38100</xdr:rowOff>
    </xdr:from>
    <xdr:to>
      <xdr:col>17</xdr:col>
      <xdr:colOff>0</xdr:colOff>
      <xdr:row>25</xdr:row>
      <xdr:rowOff>95250</xdr:rowOff>
    </xdr:to>
    <xdr:sp macro="" textlink="">
      <xdr:nvSpPr>
        <xdr:cNvPr id="82422" name="Line 67">
          <a:extLst>
            <a:ext uri="{FF2B5EF4-FFF2-40B4-BE49-F238E27FC236}">
              <a16:creationId xmlns:a16="http://schemas.microsoft.com/office/drawing/2014/main" id="{00000000-0008-0000-0A00-0000F6410100}"/>
            </a:ext>
          </a:extLst>
        </xdr:cNvPr>
        <xdr:cNvSpPr>
          <a:spLocks noChangeShapeType="1"/>
        </xdr:cNvSpPr>
      </xdr:nvSpPr>
      <xdr:spPr bwMode="auto">
        <a:xfrm>
          <a:off x="4019550" y="37338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16</xdr:row>
      <xdr:rowOff>9525</xdr:rowOff>
    </xdr:from>
    <xdr:to>
      <xdr:col>7</xdr:col>
      <xdr:colOff>0</xdr:colOff>
      <xdr:row>19</xdr:row>
      <xdr:rowOff>9525</xdr:rowOff>
    </xdr:to>
    <xdr:grpSp>
      <xdr:nvGrpSpPr>
        <xdr:cNvPr id="82423" name="Group 348">
          <a:extLst>
            <a:ext uri="{FF2B5EF4-FFF2-40B4-BE49-F238E27FC236}">
              <a16:creationId xmlns:a16="http://schemas.microsoft.com/office/drawing/2014/main" id="{00000000-0008-0000-0A00-0000F7410100}"/>
            </a:ext>
          </a:extLst>
        </xdr:cNvPr>
        <xdr:cNvGrpSpPr>
          <a:grpSpLocks/>
        </xdr:cNvGrpSpPr>
      </xdr:nvGrpSpPr>
      <xdr:grpSpPr bwMode="auto">
        <a:xfrm>
          <a:off x="1358900" y="2374900"/>
          <a:ext cx="657225" cy="476250"/>
          <a:chOff x="144" y="211"/>
          <a:chExt cx="70" cy="50"/>
        </a:xfrm>
      </xdr:grpSpPr>
      <xdr:sp macro="" textlink="">
        <xdr:nvSpPr>
          <xdr:cNvPr id="82714" name="Line 7">
            <a:extLst>
              <a:ext uri="{FF2B5EF4-FFF2-40B4-BE49-F238E27FC236}">
                <a16:creationId xmlns:a16="http://schemas.microsoft.com/office/drawing/2014/main" id="{00000000-0008-0000-0A00-00001A4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4" y="211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715" name="Oval 68">
            <a:extLst>
              <a:ext uri="{FF2B5EF4-FFF2-40B4-BE49-F238E27FC236}">
                <a16:creationId xmlns:a16="http://schemas.microsoft.com/office/drawing/2014/main" id="{00000000-0008-0000-0A00-00001B430100}"/>
              </a:ext>
            </a:extLst>
          </xdr:cNvPr>
          <xdr:cNvSpPr>
            <a:spLocks noChangeArrowheads="1"/>
          </xdr:cNvSpPr>
        </xdr:nvSpPr>
        <xdr:spPr bwMode="auto">
          <a:xfrm>
            <a:off x="144" y="211"/>
            <a:ext cx="15" cy="1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16" name="Oval 69">
            <a:extLst>
              <a:ext uri="{FF2B5EF4-FFF2-40B4-BE49-F238E27FC236}">
                <a16:creationId xmlns:a16="http://schemas.microsoft.com/office/drawing/2014/main" id="{00000000-0008-0000-0A00-00001C430100}"/>
              </a:ext>
            </a:extLst>
          </xdr:cNvPr>
          <xdr:cNvSpPr>
            <a:spLocks noChangeArrowheads="1"/>
          </xdr:cNvSpPr>
        </xdr:nvSpPr>
        <xdr:spPr bwMode="auto">
          <a:xfrm>
            <a:off x="159" y="212"/>
            <a:ext cx="8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17" name="Oval 70">
            <a:extLst>
              <a:ext uri="{FF2B5EF4-FFF2-40B4-BE49-F238E27FC236}">
                <a16:creationId xmlns:a16="http://schemas.microsoft.com/office/drawing/2014/main" id="{00000000-0008-0000-0A00-00001D430100}"/>
              </a:ext>
            </a:extLst>
          </xdr:cNvPr>
          <xdr:cNvSpPr>
            <a:spLocks noChangeArrowheads="1"/>
          </xdr:cNvSpPr>
        </xdr:nvSpPr>
        <xdr:spPr bwMode="auto">
          <a:xfrm>
            <a:off x="144" y="229"/>
            <a:ext cx="8" cy="1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18" name="Oval 71">
            <a:extLst>
              <a:ext uri="{FF2B5EF4-FFF2-40B4-BE49-F238E27FC236}">
                <a16:creationId xmlns:a16="http://schemas.microsoft.com/office/drawing/2014/main" id="{00000000-0008-0000-0A00-00001E430100}"/>
              </a:ext>
            </a:extLst>
          </xdr:cNvPr>
          <xdr:cNvSpPr>
            <a:spLocks noChangeArrowheads="1"/>
          </xdr:cNvSpPr>
        </xdr:nvSpPr>
        <xdr:spPr bwMode="auto">
          <a:xfrm>
            <a:off x="167" y="212"/>
            <a:ext cx="15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19" name="Oval 72">
            <a:extLst>
              <a:ext uri="{FF2B5EF4-FFF2-40B4-BE49-F238E27FC236}">
                <a16:creationId xmlns:a16="http://schemas.microsoft.com/office/drawing/2014/main" id="{00000000-0008-0000-0A00-00001F430100}"/>
              </a:ext>
            </a:extLst>
          </xdr:cNvPr>
          <xdr:cNvSpPr>
            <a:spLocks noChangeArrowheads="1"/>
          </xdr:cNvSpPr>
        </xdr:nvSpPr>
        <xdr:spPr bwMode="auto">
          <a:xfrm>
            <a:off x="144" y="243"/>
            <a:ext cx="12" cy="1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20" name="Oval 73">
            <a:extLst>
              <a:ext uri="{FF2B5EF4-FFF2-40B4-BE49-F238E27FC236}">
                <a16:creationId xmlns:a16="http://schemas.microsoft.com/office/drawing/2014/main" id="{00000000-0008-0000-0A00-000020430100}"/>
              </a:ext>
            </a:extLst>
          </xdr:cNvPr>
          <xdr:cNvSpPr>
            <a:spLocks noChangeArrowheads="1"/>
          </xdr:cNvSpPr>
        </xdr:nvSpPr>
        <xdr:spPr bwMode="auto">
          <a:xfrm>
            <a:off x="153" y="228"/>
            <a:ext cx="8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21" name="Oval 74">
            <a:extLst>
              <a:ext uri="{FF2B5EF4-FFF2-40B4-BE49-F238E27FC236}">
                <a16:creationId xmlns:a16="http://schemas.microsoft.com/office/drawing/2014/main" id="{00000000-0008-0000-0A00-000021430100}"/>
              </a:ext>
            </a:extLst>
          </xdr:cNvPr>
          <xdr:cNvSpPr>
            <a:spLocks noChangeArrowheads="1"/>
          </xdr:cNvSpPr>
        </xdr:nvSpPr>
        <xdr:spPr bwMode="auto">
          <a:xfrm>
            <a:off x="162" y="226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22" name="Oval 75">
            <a:extLst>
              <a:ext uri="{FF2B5EF4-FFF2-40B4-BE49-F238E27FC236}">
                <a16:creationId xmlns:a16="http://schemas.microsoft.com/office/drawing/2014/main" id="{00000000-0008-0000-0A00-000022430100}"/>
              </a:ext>
            </a:extLst>
          </xdr:cNvPr>
          <xdr:cNvSpPr>
            <a:spLocks noChangeArrowheads="1"/>
          </xdr:cNvSpPr>
        </xdr:nvSpPr>
        <xdr:spPr bwMode="auto">
          <a:xfrm>
            <a:off x="157" y="240"/>
            <a:ext cx="8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23" name="Oval 76">
            <a:extLst>
              <a:ext uri="{FF2B5EF4-FFF2-40B4-BE49-F238E27FC236}">
                <a16:creationId xmlns:a16="http://schemas.microsoft.com/office/drawing/2014/main" id="{00000000-0008-0000-0A00-000023430100}"/>
              </a:ext>
            </a:extLst>
          </xdr:cNvPr>
          <xdr:cNvSpPr>
            <a:spLocks noChangeArrowheads="1"/>
          </xdr:cNvSpPr>
        </xdr:nvSpPr>
        <xdr:spPr bwMode="auto">
          <a:xfrm>
            <a:off x="164" y="234"/>
            <a:ext cx="8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24" name="Oval 77">
            <a:extLst>
              <a:ext uri="{FF2B5EF4-FFF2-40B4-BE49-F238E27FC236}">
                <a16:creationId xmlns:a16="http://schemas.microsoft.com/office/drawing/2014/main" id="{00000000-0008-0000-0A00-000024430100}"/>
              </a:ext>
            </a:extLst>
          </xdr:cNvPr>
          <xdr:cNvSpPr>
            <a:spLocks noChangeArrowheads="1"/>
          </xdr:cNvSpPr>
        </xdr:nvSpPr>
        <xdr:spPr bwMode="auto">
          <a:xfrm>
            <a:off x="183" y="212"/>
            <a:ext cx="11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25" name="Oval 78">
            <a:extLst>
              <a:ext uri="{FF2B5EF4-FFF2-40B4-BE49-F238E27FC236}">
                <a16:creationId xmlns:a16="http://schemas.microsoft.com/office/drawing/2014/main" id="{00000000-0008-0000-0A00-000025430100}"/>
              </a:ext>
            </a:extLst>
          </xdr:cNvPr>
          <xdr:cNvSpPr>
            <a:spLocks noChangeArrowheads="1"/>
          </xdr:cNvSpPr>
        </xdr:nvSpPr>
        <xdr:spPr bwMode="auto">
          <a:xfrm>
            <a:off x="172" y="225"/>
            <a:ext cx="8" cy="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26" name="Oval 79">
            <a:extLst>
              <a:ext uri="{FF2B5EF4-FFF2-40B4-BE49-F238E27FC236}">
                <a16:creationId xmlns:a16="http://schemas.microsoft.com/office/drawing/2014/main" id="{00000000-0008-0000-0A00-000026430100}"/>
              </a:ext>
            </a:extLst>
          </xdr:cNvPr>
          <xdr:cNvSpPr>
            <a:spLocks noChangeArrowheads="1"/>
          </xdr:cNvSpPr>
        </xdr:nvSpPr>
        <xdr:spPr bwMode="auto">
          <a:xfrm>
            <a:off x="180" y="221"/>
            <a:ext cx="13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27" name="Oval 80">
            <a:extLst>
              <a:ext uri="{FF2B5EF4-FFF2-40B4-BE49-F238E27FC236}">
                <a16:creationId xmlns:a16="http://schemas.microsoft.com/office/drawing/2014/main" id="{00000000-0008-0000-0A00-000027430100}"/>
              </a:ext>
            </a:extLst>
          </xdr:cNvPr>
          <xdr:cNvSpPr>
            <a:spLocks noChangeArrowheads="1"/>
          </xdr:cNvSpPr>
        </xdr:nvSpPr>
        <xdr:spPr bwMode="auto">
          <a:xfrm>
            <a:off x="194" y="211"/>
            <a:ext cx="14" cy="1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95250</xdr:colOff>
      <xdr:row>17</xdr:row>
      <xdr:rowOff>38100</xdr:rowOff>
    </xdr:from>
    <xdr:to>
      <xdr:col>13</xdr:col>
      <xdr:colOff>171450</xdr:colOff>
      <xdr:row>17</xdr:row>
      <xdr:rowOff>161925</xdr:rowOff>
    </xdr:to>
    <xdr:sp macro="" textlink="">
      <xdr:nvSpPr>
        <xdr:cNvPr id="82424" name="Line 82">
          <a:extLst>
            <a:ext uri="{FF2B5EF4-FFF2-40B4-BE49-F238E27FC236}">
              <a16:creationId xmlns:a16="http://schemas.microsoft.com/office/drawing/2014/main" id="{00000000-0008-0000-0A00-0000F8410100}"/>
            </a:ext>
          </a:extLst>
        </xdr:cNvPr>
        <xdr:cNvSpPr>
          <a:spLocks noChangeShapeType="1"/>
        </xdr:cNvSpPr>
      </xdr:nvSpPr>
      <xdr:spPr bwMode="auto">
        <a:xfrm flipH="1">
          <a:off x="2857500" y="2619375"/>
          <a:ext cx="762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142875</xdr:colOff>
      <xdr:row>17</xdr:row>
      <xdr:rowOff>66675</xdr:rowOff>
    </xdr:from>
    <xdr:to>
      <xdr:col>13</xdr:col>
      <xdr:colOff>219075</xdr:colOff>
      <xdr:row>18</xdr:row>
      <xdr:rowOff>0</xdr:rowOff>
    </xdr:to>
    <xdr:sp macro="" textlink="">
      <xdr:nvSpPr>
        <xdr:cNvPr id="82425" name="Line 83">
          <a:extLst>
            <a:ext uri="{FF2B5EF4-FFF2-40B4-BE49-F238E27FC236}">
              <a16:creationId xmlns:a16="http://schemas.microsoft.com/office/drawing/2014/main" id="{00000000-0008-0000-0A00-0000F9410100}"/>
            </a:ext>
          </a:extLst>
        </xdr:cNvPr>
        <xdr:cNvSpPr>
          <a:spLocks noChangeShapeType="1"/>
        </xdr:cNvSpPr>
      </xdr:nvSpPr>
      <xdr:spPr bwMode="auto">
        <a:xfrm flipH="1">
          <a:off x="2905125" y="2647950"/>
          <a:ext cx="762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17</xdr:row>
      <xdr:rowOff>38100</xdr:rowOff>
    </xdr:from>
    <xdr:to>
      <xdr:col>13</xdr:col>
      <xdr:colOff>228600</xdr:colOff>
      <xdr:row>17</xdr:row>
      <xdr:rowOff>142875</xdr:rowOff>
    </xdr:to>
    <xdr:sp macro="" textlink="">
      <xdr:nvSpPr>
        <xdr:cNvPr id="82426" name="Line 84">
          <a:extLst>
            <a:ext uri="{FF2B5EF4-FFF2-40B4-BE49-F238E27FC236}">
              <a16:creationId xmlns:a16="http://schemas.microsoft.com/office/drawing/2014/main" id="{00000000-0008-0000-0A00-0000FA410100}"/>
            </a:ext>
          </a:extLst>
        </xdr:cNvPr>
        <xdr:cNvSpPr>
          <a:spLocks noChangeShapeType="1"/>
        </xdr:cNvSpPr>
      </xdr:nvSpPr>
      <xdr:spPr bwMode="auto">
        <a:xfrm>
          <a:off x="2876550" y="2619375"/>
          <a:ext cx="11430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17</xdr:row>
      <xdr:rowOff>85725</xdr:rowOff>
    </xdr:from>
    <xdr:to>
      <xdr:col>13</xdr:col>
      <xdr:colOff>200025</xdr:colOff>
      <xdr:row>17</xdr:row>
      <xdr:rowOff>180975</xdr:rowOff>
    </xdr:to>
    <xdr:sp macro="" textlink="">
      <xdr:nvSpPr>
        <xdr:cNvPr id="82427" name="Line 85">
          <a:extLst>
            <a:ext uri="{FF2B5EF4-FFF2-40B4-BE49-F238E27FC236}">
              <a16:creationId xmlns:a16="http://schemas.microsoft.com/office/drawing/2014/main" id="{00000000-0008-0000-0A00-0000FB410100}"/>
            </a:ext>
          </a:extLst>
        </xdr:cNvPr>
        <xdr:cNvSpPr>
          <a:spLocks noChangeShapeType="1"/>
        </xdr:cNvSpPr>
      </xdr:nvSpPr>
      <xdr:spPr bwMode="auto">
        <a:xfrm>
          <a:off x="2838450" y="2667000"/>
          <a:ext cx="123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17</xdr:row>
      <xdr:rowOff>28575</xdr:rowOff>
    </xdr:from>
    <xdr:to>
      <xdr:col>15</xdr:col>
      <xdr:colOff>247650</xdr:colOff>
      <xdr:row>18</xdr:row>
      <xdr:rowOff>9525</xdr:rowOff>
    </xdr:to>
    <xdr:sp macro="" textlink="">
      <xdr:nvSpPr>
        <xdr:cNvPr id="82428" name="Oval 86">
          <a:extLst>
            <a:ext uri="{FF2B5EF4-FFF2-40B4-BE49-F238E27FC236}">
              <a16:creationId xmlns:a16="http://schemas.microsoft.com/office/drawing/2014/main" id="{00000000-0008-0000-0A00-0000FC410100}"/>
            </a:ext>
          </a:extLst>
        </xdr:cNvPr>
        <xdr:cNvSpPr>
          <a:spLocks noChangeArrowheads="1"/>
        </xdr:cNvSpPr>
      </xdr:nvSpPr>
      <xdr:spPr bwMode="auto">
        <a:xfrm>
          <a:off x="3543300" y="2609850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95250</xdr:colOff>
      <xdr:row>17</xdr:row>
      <xdr:rowOff>38100</xdr:rowOff>
    </xdr:from>
    <xdr:to>
      <xdr:col>15</xdr:col>
      <xdr:colOff>171450</xdr:colOff>
      <xdr:row>17</xdr:row>
      <xdr:rowOff>161925</xdr:rowOff>
    </xdr:to>
    <xdr:sp macro="" textlink="">
      <xdr:nvSpPr>
        <xdr:cNvPr id="82429" name="Line 87">
          <a:extLst>
            <a:ext uri="{FF2B5EF4-FFF2-40B4-BE49-F238E27FC236}">
              <a16:creationId xmlns:a16="http://schemas.microsoft.com/office/drawing/2014/main" id="{00000000-0008-0000-0A00-0000FD410100}"/>
            </a:ext>
          </a:extLst>
        </xdr:cNvPr>
        <xdr:cNvSpPr>
          <a:spLocks noChangeShapeType="1"/>
        </xdr:cNvSpPr>
      </xdr:nvSpPr>
      <xdr:spPr bwMode="auto">
        <a:xfrm flipH="1">
          <a:off x="3562350" y="2619375"/>
          <a:ext cx="762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17</xdr:row>
      <xdr:rowOff>66675</xdr:rowOff>
    </xdr:from>
    <xdr:to>
      <xdr:col>15</xdr:col>
      <xdr:colOff>219075</xdr:colOff>
      <xdr:row>18</xdr:row>
      <xdr:rowOff>0</xdr:rowOff>
    </xdr:to>
    <xdr:sp macro="" textlink="">
      <xdr:nvSpPr>
        <xdr:cNvPr id="82430" name="Line 88">
          <a:extLst>
            <a:ext uri="{FF2B5EF4-FFF2-40B4-BE49-F238E27FC236}">
              <a16:creationId xmlns:a16="http://schemas.microsoft.com/office/drawing/2014/main" id="{00000000-0008-0000-0A00-0000FE410100}"/>
            </a:ext>
          </a:extLst>
        </xdr:cNvPr>
        <xdr:cNvSpPr>
          <a:spLocks noChangeShapeType="1"/>
        </xdr:cNvSpPr>
      </xdr:nvSpPr>
      <xdr:spPr bwMode="auto">
        <a:xfrm flipH="1">
          <a:off x="3609975" y="2647950"/>
          <a:ext cx="762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17</xdr:row>
      <xdr:rowOff>38100</xdr:rowOff>
    </xdr:from>
    <xdr:to>
      <xdr:col>15</xdr:col>
      <xdr:colOff>228600</xdr:colOff>
      <xdr:row>17</xdr:row>
      <xdr:rowOff>142875</xdr:rowOff>
    </xdr:to>
    <xdr:sp macro="" textlink="">
      <xdr:nvSpPr>
        <xdr:cNvPr id="82431" name="Line 89">
          <a:extLst>
            <a:ext uri="{FF2B5EF4-FFF2-40B4-BE49-F238E27FC236}">
              <a16:creationId xmlns:a16="http://schemas.microsoft.com/office/drawing/2014/main" id="{00000000-0008-0000-0A00-0000FF410100}"/>
            </a:ext>
          </a:extLst>
        </xdr:cNvPr>
        <xdr:cNvSpPr>
          <a:spLocks noChangeShapeType="1"/>
        </xdr:cNvSpPr>
      </xdr:nvSpPr>
      <xdr:spPr bwMode="auto">
        <a:xfrm>
          <a:off x="3581400" y="2619375"/>
          <a:ext cx="11430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17</xdr:row>
      <xdr:rowOff>85725</xdr:rowOff>
    </xdr:from>
    <xdr:to>
      <xdr:col>15</xdr:col>
      <xdr:colOff>200025</xdr:colOff>
      <xdr:row>17</xdr:row>
      <xdr:rowOff>180975</xdr:rowOff>
    </xdr:to>
    <xdr:sp macro="" textlink="">
      <xdr:nvSpPr>
        <xdr:cNvPr id="82432" name="Line 90">
          <a:extLst>
            <a:ext uri="{FF2B5EF4-FFF2-40B4-BE49-F238E27FC236}">
              <a16:creationId xmlns:a16="http://schemas.microsoft.com/office/drawing/2014/main" id="{00000000-0008-0000-0A00-000000420100}"/>
            </a:ext>
          </a:extLst>
        </xdr:cNvPr>
        <xdr:cNvSpPr>
          <a:spLocks noChangeShapeType="1"/>
        </xdr:cNvSpPr>
      </xdr:nvSpPr>
      <xdr:spPr bwMode="auto">
        <a:xfrm>
          <a:off x="3543300" y="2667000"/>
          <a:ext cx="123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23</xdr:row>
      <xdr:rowOff>28575</xdr:rowOff>
    </xdr:from>
    <xdr:to>
      <xdr:col>13</xdr:col>
      <xdr:colOff>247650</xdr:colOff>
      <xdr:row>24</xdr:row>
      <xdr:rowOff>9525</xdr:rowOff>
    </xdr:to>
    <xdr:sp macro="" textlink="">
      <xdr:nvSpPr>
        <xdr:cNvPr id="82433" name="Oval 101">
          <a:extLst>
            <a:ext uri="{FF2B5EF4-FFF2-40B4-BE49-F238E27FC236}">
              <a16:creationId xmlns:a16="http://schemas.microsoft.com/office/drawing/2014/main" id="{00000000-0008-0000-0A00-000001420100}"/>
            </a:ext>
          </a:extLst>
        </xdr:cNvPr>
        <xdr:cNvSpPr>
          <a:spLocks noChangeArrowheads="1"/>
        </xdr:cNvSpPr>
      </xdr:nvSpPr>
      <xdr:spPr bwMode="auto">
        <a:xfrm>
          <a:off x="2838450" y="3362325"/>
          <a:ext cx="17145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95250</xdr:colOff>
      <xdr:row>23</xdr:row>
      <xdr:rowOff>38100</xdr:rowOff>
    </xdr:from>
    <xdr:to>
      <xdr:col>13</xdr:col>
      <xdr:colOff>171450</xdr:colOff>
      <xdr:row>23</xdr:row>
      <xdr:rowOff>161925</xdr:rowOff>
    </xdr:to>
    <xdr:sp macro="" textlink="">
      <xdr:nvSpPr>
        <xdr:cNvPr id="82434" name="Line 102">
          <a:extLst>
            <a:ext uri="{FF2B5EF4-FFF2-40B4-BE49-F238E27FC236}">
              <a16:creationId xmlns:a16="http://schemas.microsoft.com/office/drawing/2014/main" id="{00000000-0008-0000-0A00-000002420100}"/>
            </a:ext>
          </a:extLst>
        </xdr:cNvPr>
        <xdr:cNvSpPr>
          <a:spLocks noChangeShapeType="1"/>
        </xdr:cNvSpPr>
      </xdr:nvSpPr>
      <xdr:spPr bwMode="auto">
        <a:xfrm flipH="1">
          <a:off x="2857500" y="3371850"/>
          <a:ext cx="762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142875</xdr:colOff>
      <xdr:row>23</xdr:row>
      <xdr:rowOff>66675</xdr:rowOff>
    </xdr:from>
    <xdr:to>
      <xdr:col>13</xdr:col>
      <xdr:colOff>219075</xdr:colOff>
      <xdr:row>24</xdr:row>
      <xdr:rowOff>0</xdr:rowOff>
    </xdr:to>
    <xdr:sp macro="" textlink="">
      <xdr:nvSpPr>
        <xdr:cNvPr id="82435" name="Line 103">
          <a:extLst>
            <a:ext uri="{FF2B5EF4-FFF2-40B4-BE49-F238E27FC236}">
              <a16:creationId xmlns:a16="http://schemas.microsoft.com/office/drawing/2014/main" id="{00000000-0008-0000-0A00-000003420100}"/>
            </a:ext>
          </a:extLst>
        </xdr:cNvPr>
        <xdr:cNvSpPr>
          <a:spLocks noChangeShapeType="1"/>
        </xdr:cNvSpPr>
      </xdr:nvSpPr>
      <xdr:spPr bwMode="auto">
        <a:xfrm flipH="1">
          <a:off x="2905125" y="3400425"/>
          <a:ext cx="7620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23</xdr:row>
      <xdr:rowOff>38100</xdr:rowOff>
    </xdr:from>
    <xdr:to>
      <xdr:col>13</xdr:col>
      <xdr:colOff>228600</xdr:colOff>
      <xdr:row>23</xdr:row>
      <xdr:rowOff>142875</xdr:rowOff>
    </xdr:to>
    <xdr:sp macro="" textlink="">
      <xdr:nvSpPr>
        <xdr:cNvPr id="82436" name="Line 104">
          <a:extLst>
            <a:ext uri="{FF2B5EF4-FFF2-40B4-BE49-F238E27FC236}">
              <a16:creationId xmlns:a16="http://schemas.microsoft.com/office/drawing/2014/main" id="{00000000-0008-0000-0A00-000004420100}"/>
            </a:ext>
          </a:extLst>
        </xdr:cNvPr>
        <xdr:cNvSpPr>
          <a:spLocks noChangeShapeType="1"/>
        </xdr:cNvSpPr>
      </xdr:nvSpPr>
      <xdr:spPr bwMode="auto">
        <a:xfrm>
          <a:off x="2876550" y="3371850"/>
          <a:ext cx="11430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23</xdr:row>
      <xdr:rowOff>85725</xdr:rowOff>
    </xdr:from>
    <xdr:to>
      <xdr:col>13</xdr:col>
      <xdr:colOff>200025</xdr:colOff>
      <xdr:row>23</xdr:row>
      <xdr:rowOff>180975</xdr:rowOff>
    </xdr:to>
    <xdr:sp macro="" textlink="">
      <xdr:nvSpPr>
        <xdr:cNvPr id="82437" name="Line 105">
          <a:extLst>
            <a:ext uri="{FF2B5EF4-FFF2-40B4-BE49-F238E27FC236}">
              <a16:creationId xmlns:a16="http://schemas.microsoft.com/office/drawing/2014/main" id="{00000000-0008-0000-0A00-000005420100}"/>
            </a:ext>
          </a:extLst>
        </xdr:cNvPr>
        <xdr:cNvSpPr>
          <a:spLocks noChangeShapeType="1"/>
        </xdr:cNvSpPr>
      </xdr:nvSpPr>
      <xdr:spPr bwMode="auto">
        <a:xfrm>
          <a:off x="2838450" y="3419475"/>
          <a:ext cx="123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23</xdr:row>
      <xdr:rowOff>28575</xdr:rowOff>
    </xdr:from>
    <xdr:to>
      <xdr:col>15</xdr:col>
      <xdr:colOff>247650</xdr:colOff>
      <xdr:row>24</xdr:row>
      <xdr:rowOff>9525</xdr:rowOff>
    </xdr:to>
    <xdr:sp macro="" textlink="">
      <xdr:nvSpPr>
        <xdr:cNvPr id="82438" name="Oval 106">
          <a:extLst>
            <a:ext uri="{FF2B5EF4-FFF2-40B4-BE49-F238E27FC236}">
              <a16:creationId xmlns:a16="http://schemas.microsoft.com/office/drawing/2014/main" id="{00000000-0008-0000-0A00-000006420100}"/>
            </a:ext>
          </a:extLst>
        </xdr:cNvPr>
        <xdr:cNvSpPr>
          <a:spLocks noChangeArrowheads="1"/>
        </xdr:cNvSpPr>
      </xdr:nvSpPr>
      <xdr:spPr bwMode="auto">
        <a:xfrm>
          <a:off x="3543300" y="3362325"/>
          <a:ext cx="17145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95250</xdr:colOff>
      <xdr:row>23</xdr:row>
      <xdr:rowOff>38100</xdr:rowOff>
    </xdr:from>
    <xdr:to>
      <xdr:col>15</xdr:col>
      <xdr:colOff>171450</xdr:colOff>
      <xdr:row>23</xdr:row>
      <xdr:rowOff>161925</xdr:rowOff>
    </xdr:to>
    <xdr:sp macro="" textlink="">
      <xdr:nvSpPr>
        <xdr:cNvPr id="82439" name="Line 107">
          <a:extLst>
            <a:ext uri="{FF2B5EF4-FFF2-40B4-BE49-F238E27FC236}">
              <a16:creationId xmlns:a16="http://schemas.microsoft.com/office/drawing/2014/main" id="{00000000-0008-0000-0A00-000007420100}"/>
            </a:ext>
          </a:extLst>
        </xdr:cNvPr>
        <xdr:cNvSpPr>
          <a:spLocks noChangeShapeType="1"/>
        </xdr:cNvSpPr>
      </xdr:nvSpPr>
      <xdr:spPr bwMode="auto">
        <a:xfrm flipH="1">
          <a:off x="3562350" y="3371850"/>
          <a:ext cx="762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23</xdr:row>
      <xdr:rowOff>66675</xdr:rowOff>
    </xdr:from>
    <xdr:to>
      <xdr:col>15</xdr:col>
      <xdr:colOff>219075</xdr:colOff>
      <xdr:row>24</xdr:row>
      <xdr:rowOff>0</xdr:rowOff>
    </xdr:to>
    <xdr:sp macro="" textlink="">
      <xdr:nvSpPr>
        <xdr:cNvPr id="82440" name="Line 108">
          <a:extLst>
            <a:ext uri="{FF2B5EF4-FFF2-40B4-BE49-F238E27FC236}">
              <a16:creationId xmlns:a16="http://schemas.microsoft.com/office/drawing/2014/main" id="{00000000-0008-0000-0A00-000008420100}"/>
            </a:ext>
          </a:extLst>
        </xdr:cNvPr>
        <xdr:cNvSpPr>
          <a:spLocks noChangeShapeType="1"/>
        </xdr:cNvSpPr>
      </xdr:nvSpPr>
      <xdr:spPr bwMode="auto">
        <a:xfrm flipH="1">
          <a:off x="3609975" y="3400425"/>
          <a:ext cx="7620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23</xdr:row>
      <xdr:rowOff>38100</xdr:rowOff>
    </xdr:from>
    <xdr:to>
      <xdr:col>15</xdr:col>
      <xdr:colOff>228600</xdr:colOff>
      <xdr:row>23</xdr:row>
      <xdr:rowOff>142875</xdr:rowOff>
    </xdr:to>
    <xdr:sp macro="" textlink="">
      <xdr:nvSpPr>
        <xdr:cNvPr id="82441" name="Line 109">
          <a:extLst>
            <a:ext uri="{FF2B5EF4-FFF2-40B4-BE49-F238E27FC236}">
              <a16:creationId xmlns:a16="http://schemas.microsoft.com/office/drawing/2014/main" id="{00000000-0008-0000-0A00-000009420100}"/>
            </a:ext>
          </a:extLst>
        </xdr:cNvPr>
        <xdr:cNvSpPr>
          <a:spLocks noChangeShapeType="1"/>
        </xdr:cNvSpPr>
      </xdr:nvSpPr>
      <xdr:spPr bwMode="auto">
        <a:xfrm>
          <a:off x="3581400" y="3371850"/>
          <a:ext cx="11430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23</xdr:row>
      <xdr:rowOff>85725</xdr:rowOff>
    </xdr:from>
    <xdr:to>
      <xdr:col>15</xdr:col>
      <xdr:colOff>200025</xdr:colOff>
      <xdr:row>23</xdr:row>
      <xdr:rowOff>180975</xdr:rowOff>
    </xdr:to>
    <xdr:sp macro="" textlink="">
      <xdr:nvSpPr>
        <xdr:cNvPr id="82442" name="Line 110">
          <a:extLst>
            <a:ext uri="{FF2B5EF4-FFF2-40B4-BE49-F238E27FC236}">
              <a16:creationId xmlns:a16="http://schemas.microsoft.com/office/drawing/2014/main" id="{00000000-0008-0000-0A00-00000A420100}"/>
            </a:ext>
          </a:extLst>
        </xdr:cNvPr>
        <xdr:cNvSpPr>
          <a:spLocks noChangeShapeType="1"/>
        </xdr:cNvSpPr>
      </xdr:nvSpPr>
      <xdr:spPr bwMode="auto">
        <a:xfrm>
          <a:off x="3543300" y="3419475"/>
          <a:ext cx="123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31</xdr:row>
      <xdr:rowOff>38100</xdr:rowOff>
    </xdr:from>
    <xdr:to>
      <xdr:col>4</xdr:col>
      <xdr:colOff>133350</xdr:colOff>
      <xdr:row>31</xdr:row>
      <xdr:rowOff>161925</xdr:rowOff>
    </xdr:to>
    <xdr:sp macro="" textlink="">
      <xdr:nvSpPr>
        <xdr:cNvPr id="82443" name="Oval 122">
          <a:extLst>
            <a:ext uri="{FF2B5EF4-FFF2-40B4-BE49-F238E27FC236}">
              <a16:creationId xmlns:a16="http://schemas.microsoft.com/office/drawing/2014/main" id="{00000000-0008-0000-0A00-00000B420100}"/>
            </a:ext>
          </a:extLst>
        </xdr:cNvPr>
        <xdr:cNvSpPr>
          <a:spLocks noChangeArrowheads="1"/>
        </xdr:cNvSpPr>
      </xdr:nvSpPr>
      <xdr:spPr bwMode="auto">
        <a:xfrm>
          <a:off x="1371600" y="4819650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29</xdr:row>
      <xdr:rowOff>133350</xdr:rowOff>
    </xdr:from>
    <xdr:to>
      <xdr:col>4</xdr:col>
      <xdr:colOff>152400</xdr:colOff>
      <xdr:row>30</xdr:row>
      <xdr:rowOff>104775</xdr:rowOff>
    </xdr:to>
    <xdr:sp macro="" textlink="">
      <xdr:nvSpPr>
        <xdr:cNvPr id="82444" name="Oval 123">
          <a:extLst>
            <a:ext uri="{FF2B5EF4-FFF2-40B4-BE49-F238E27FC236}">
              <a16:creationId xmlns:a16="http://schemas.microsoft.com/office/drawing/2014/main" id="{00000000-0008-0000-0A00-00000C420100}"/>
            </a:ext>
          </a:extLst>
        </xdr:cNvPr>
        <xdr:cNvSpPr>
          <a:spLocks noChangeArrowheads="1"/>
        </xdr:cNvSpPr>
      </xdr:nvSpPr>
      <xdr:spPr bwMode="auto">
        <a:xfrm>
          <a:off x="1371600" y="4552950"/>
          <a:ext cx="14287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30</xdr:row>
      <xdr:rowOff>114300</xdr:rowOff>
    </xdr:from>
    <xdr:to>
      <xdr:col>4</xdr:col>
      <xdr:colOff>161925</xdr:colOff>
      <xdr:row>31</xdr:row>
      <xdr:rowOff>28575</xdr:rowOff>
    </xdr:to>
    <xdr:sp macro="" textlink="">
      <xdr:nvSpPr>
        <xdr:cNvPr id="82445" name="Oval 124">
          <a:extLst>
            <a:ext uri="{FF2B5EF4-FFF2-40B4-BE49-F238E27FC236}">
              <a16:creationId xmlns:a16="http://schemas.microsoft.com/office/drawing/2014/main" id="{00000000-0008-0000-0A00-00000D420100}"/>
            </a:ext>
          </a:extLst>
        </xdr:cNvPr>
        <xdr:cNvSpPr>
          <a:spLocks noChangeArrowheads="1"/>
        </xdr:cNvSpPr>
      </xdr:nvSpPr>
      <xdr:spPr bwMode="auto">
        <a:xfrm>
          <a:off x="1381125" y="4714875"/>
          <a:ext cx="142875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31</xdr:row>
      <xdr:rowOff>38100</xdr:rowOff>
    </xdr:from>
    <xdr:to>
      <xdr:col>4</xdr:col>
      <xdr:colOff>266700</xdr:colOff>
      <xdr:row>31</xdr:row>
      <xdr:rowOff>171450</xdr:rowOff>
    </xdr:to>
    <xdr:sp macro="" textlink="">
      <xdr:nvSpPr>
        <xdr:cNvPr id="82446" name="Oval 125">
          <a:extLst>
            <a:ext uri="{FF2B5EF4-FFF2-40B4-BE49-F238E27FC236}">
              <a16:creationId xmlns:a16="http://schemas.microsoft.com/office/drawing/2014/main" id="{00000000-0008-0000-0A00-00000E420100}"/>
            </a:ext>
          </a:extLst>
        </xdr:cNvPr>
        <xdr:cNvSpPr>
          <a:spLocks noChangeArrowheads="1"/>
        </xdr:cNvSpPr>
      </xdr:nvSpPr>
      <xdr:spPr bwMode="auto">
        <a:xfrm>
          <a:off x="1495425" y="4819650"/>
          <a:ext cx="1333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266700</xdr:colOff>
      <xdr:row>31</xdr:row>
      <xdr:rowOff>57150</xdr:rowOff>
    </xdr:from>
    <xdr:to>
      <xdr:col>5</xdr:col>
      <xdr:colOff>133350</xdr:colOff>
      <xdr:row>31</xdr:row>
      <xdr:rowOff>171450</xdr:rowOff>
    </xdr:to>
    <xdr:sp macro="" textlink="">
      <xdr:nvSpPr>
        <xdr:cNvPr id="82447" name="Oval 126">
          <a:extLst>
            <a:ext uri="{FF2B5EF4-FFF2-40B4-BE49-F238E27FC236}">
              <a16:creationId xmlns:a16="http://schemas.microsoft.com/office/drawing/2014/main" id="{00000000-0008-0000-0A00-00000F420100}"/>
            </a:ext>
          </a:extLst>
        </xdr:cNvPr>
        <xdr:cNvSpPr>
          <a:spLocks noChangeArrowheads="1"/>
        </xdr:cNvSpPr>
      </xdr:nvSpPr>
      <xdr:spPr bwMode="auto">
        <a:xfrm>
          <a:off x="1628775" y="4838700"/>
          <a:ext cx="1428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171450</xdr:colOff>
      <xdr:row>30</xdr:row>
      <xdr:rowOff>114300</xdr:rowOff>
    </xdr:from>
    <xdr:to>
      <xdr:col>4</xdr:col>
      <xdr:colOff>257175</xdr:colOff>
      <xdr:row>31</xdr:row>
      <xdr:rowOff>19050</xdr:rowOff>
    </xdr:to>
    <xdr:sp macro="" textlink="">
      <xdr:nvSpPr>
        <xdr:cNvPr id="82448" name="Oval 127">
          <a:extLst>
            <a:ext uri="{FF2B5EF4-FFF2-40B4-BE49-F238E27FC236}">
              <a16:creationId xmlns:a16="http://schemas.microsoft.com/office/drawing/2014/main" id="{00000000-0008-0000-0A00-000010420100}"/>
            </a:ext>
          </a:extLst>
        </xdr:cNvPr>
        <xdr:cNvSpPr>
          <a:spLocks noChangeArrowheads="1"/>
        </xdr:cNvSpPr>
      </xdr:nvSpPr>
      <xdr:spPr bwMode="auto">
        <a:xfrm>
          <a:off x="1533525" y="4714875"/>
          <a:ext cx="85725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31</xdr:row>
      <xdr:rowOff>38100</xdr:rowOff>
    </xdr:from>
    <xdr:to>
      <xdr:col>6</xdr:col>
      <xdr:colOff>0</xdr:colOff>
      <xdr:row>32</xdr:row>
      <xdr:rowOff>0</xdr:rowOff>
    </xdr:to>
    <xdr:sp macro="" textlink="">
      <xdr:nvSpPr>
        <xdr:cNvPr id="82449" name="Oval 128">
          <a:extLst>
            <a:ext uri="{FF2B5EF4-FFF2-40B4-BE49-F238E27FC236}">
              <a16:creationId xmlns:a16="http://schemas.microsoft.com/office/drawing/2014/main" id="{00000000-0008-0000-0A00-000011420100}"/>
            </a:ext>
          </a:extLst>
        </xdr:cNvPr>
        <xdr:cNvSpPr>
          <a:spLocks noChangeArrowheads="1"/>
        </xdr:cNvSpPr>
      </xdr:nvSpPr>
      <xdr:spPr bwMode="auto">
        <a:xfrm>
          <a:off x="1781175" y="4819650"/>
          <a:ext cx="13335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29</xdr:row>
      <xdr:rowOff>9525</xdr:rowOff>
    </xdr:from>
    <xdr:to>
      <xdr:col>4</xdr:col>
      <xdr:colOff>161925</xdr:colOff>
      <xdr:row>29</xdr:row>
      <xdr:rowOff>133350</xdr:rowOff>
    </xdr:to>
    <xdr:sp macro="" textlink="">
      <xdr:nvSpPr>
        <xdr:cNvPr id="82450" name="Oval 129">
          <a:extLst>
            <a:ext uri="{FF2B5EF4-FFF2-40B4-BE49-F238E27FC236}">
              <a16:creationId xmlns:a16="http://schemas.microsoft.com/office/drawing/2014/main" id="{00000000-0008-0000-0A00-000012420100}"/>
            </a:ext>
          </a:extLst>
        </xdr:cNvPr>
        <xdr:cNvSpPr>
          <a:spLocks noChangeArrowheads="1"/>
        </xdr:cNvSpPr>
      </xdr:nvSpPr>
      <xdr:spPr bwMode="auto">
        <a:xfrm>
          <a:off x="1371600" y="4429125"/>
          <a:ext cx="15240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266700</xdr:colOff>
      <xdr:row>30</xdr:row>
      <xdr:rowOff>114300</xdr:rowOff>
    </xdr:from>
    <xdr:to>
      <xdr:col>5</xdr:col>
      <xdr:colOff>123825</xdr:colOff>
      <xdr:row>31</xdr:row>
      <xdr:rowOff>66675</xdr:rowOff>
    </xdr:to>
    <xdr:sp macro="" textlink="">
      <xdr:nvSpPr>
        <xdr:cNvPr id="82451" name="Oval 130">
          <a:extLst>
            <a:ext uri="{FF2B5EF4-FFF2-40B4-BE49-F238E27FC236}">
              <a16:creationId xmlns:a16="http://schemas.microsoft.com/office/drawing/2014/main" id="{00000000-0008-0000-0A00-000013420100}"/>
            </a:ext>
          </a:extLst>
        </xdr:cNvPr>
        <xdr:cNvSpPr>
          <a:spLocks noChangeArrowheads="1"/>
        </xdr:cNvSpPr>
      </xdr:nvSpPr>
      <xdr:spPr bwMode="auto">
        <a:xfrm>
          <a:off x="1628775" y="4714875"/>
          <a:ext cx="1333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30</xdr:row>
      <xdr:rowOff>0</xdr:rowOff>
    </xdr:from>
    <xdr:to>
      <xdr:col>5</xdr:col>
      <xdr:colOff>9525</xdr:colOff>
      <xdr:row>30</xdr:row>
      <xdr:rowOff>114300</xdr:rowOff>
    </xdr:to>
    <xdr:sp macro="" textlink="">
      <xdr:nvSpPr>
        <xdr:cNvPr id="82452" name="Oval 131">
          <a:extLst>
            <a:ext uri="{FF2B5EF4-FFF2-40B4-BE49-F238E27FC236}">
              <a16:creationId xmlns:a16="http://schemas.microsoft.com/office/drawing/2014/main" id="{00000000-0008-0000-0A00-000014420100}"/>
            </a:ext>
          </a:extLst>
        </xdr:cNvPr>
        <xdr:cNvSpPr>
          <a:spLocks noChangeArrowheads="1"/>
        </xdr:cNvSpPr>
      </xdr:nvSpPr>
      <xdr:spPr bwMode="auto">
        <a:xfrm>
          <a:off x="1514475" y="4600575"/>
          <a:ext cx="13335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133350</xdr:colOff>
      <xdr:row>30</xdr:row>
      <xdr:rowOff>104775</xdr:rowOff>
    </xdr:from>
    <xdr:to>
      <xdr:col>5</xdr:col>
      <xdr:colOff>209550</xdr:colOff>
      <xdr:row>31</xdr:row>
      <xdr:rowOff>38100</xdr:rowOff>
    </xdr:to>
    <xdr:sp macro="" textlink="">
      <xdr:nvSpPr>
        <xdr:cNvPr id="82453" name="Oval 132">
          <a:extLst>
            <a:ext uri="{FF2B5EF4-FFF2-40B4-BE49-F238E27FC236}">
              <a16:creationId xmlns:a16="http://schemas.microsoft.com/office/drawing/2014/main" id="{00000000-0008-0000-0A00-000015420100}"/>
            </a:ext>
          </a:extLst>
        </xdr:cNvPr>
        <xdr:cNvSpPr>
          <a:spLocks noChangeArrowheads="1"/>
        </xdr:cNvSpPr>
      </xdr:nvSpPr>
      <xdr:spPr bwMode="auto">
        <a:xfrm>
          <a:off x="1771650" y="4705350"/>
          <a:ext cx="762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15</xdr:row>
      <xdr:rowOff>180975</xdr:rowOff>
    </xdr:from>
    <xdr:to>
      <xdr:col>22</xdr:col>
      <xdr:colOff>266700</xdr:colOff>
      <xdr:row>19</xdr:row>
      <xdr:rowOff>85725</xdr:rowOff>
    </xdr:to>
    <xdr:grpSp>
      <xdr:nvGrpSpPr>
        <xdr:cNvPr id="82454" name="Group 349">
          <a:extLst>
            <a:ext uri="{FF2B5EF4-FFF2-40B4-BE49-F238E27FC236}">
              <a16:creationId xmlns:a16="http://schemas.microsoft.com/office/drawing/2014/main" id="{00000000-0008-0000-0A00-000016420100}"/>
            </a:ext>
          </a:extLst>
        </xdr:cNvPr>
        <xdr:cNvGrpSpPr>
          <a:grpSpLocks/>
        </xdr:cNvGrpSpPr>
      </xdr:nvGrpSpPr>
      <xdr:grpSpPr bwMode="auto">
        <a:xfrm>
          <a:off x="4645025" y="2355850"/>
          <a:ext cx="479425" cy="571500"/>
          <a:chOff x="486" y="211"/>
          <a:chExt cx="51" cy="60"/>
        </a:xfrm>
      </xdr:grpSpPr>
      <xdr:sp macro="" textlink="">
        <xdr:nvSpPr>
          <xdr:cNvPr id="82703" name="Oval 133">
            <a:extLst>
              <a:ext uri="{FF2B5EF4-FFF2-40B4-BE49-F238E27FC236}">
                <a16:creationId xmlns:a16="http://schemas.microsoft.com/office/drawing/2014/main" id="{00000000-0008-0000-0A00-00000F430100}"/>
              </a:ext>
            </a:extLst>
          </xdr:cNvPr>
          <xdr:cNvSpPr>
            <a:spLocks noChangeArrowheads="1"/>
          </xdr:cNvSpPr>
        </xdr:nvSpPr>
        <xdr:spPr bwMode="auto">
          <a:xfrm>
            <a:off x="521" y="212"/>
            <a:ext cx="16" cy="1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04" name="Oval 134">
            <a:extLst>
              <a:ext uri="{FF2B5EF4-FFF2-40B4-BE49-F238E27FC236}">
                <a16:creationId xmlns:a16="http://schemas.microsoft.com/office/drawing/2014/main" id="{00000000-0008-0000-0A00-000010430100}"/>
              </a:ext>
            </a:extLst>
          </xdr:cNvPr>
          <xdr:cNvSpPr>
            <a:spLocks noChangeArrowheads="1"/>
          </xdr:cNvSpPr>
        </xdr:nvSpPr>
        <xdr:spPr bwMode="auto">
          <a:xfrm>
            <a:off x="509" y="211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05" name="Oval 135">
            <a:extLst>
              <a:ext uri="{FF2B5EF4-FFF2-40B4-BE49-F238E27FC236}">
                <a16:creationId xmlns:a16="http://schemas.microsoft.com/office/drawing/2014/main" id="{00000000-0008-0000-0A00-000011430100}"/>
              </a:ext>
            </a:extLst>
          </xdr:cNvPr>
          <xdr:cNvSpPr>
            <a:spLocks noChangeArrowheads="1"/>
          </xdr:cNvSpPr>
        </xdr:nvSpPr>
        <xdr:spPr bwMode="auto">
          <a:xfrm>
            <a:off x="497" y="212"/>
            <a:ext cx="12" cy="1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06" name="Oval 136">
            <a:extLst>
              <a:ext uri="{FF2B5EF4-FFF2-40B4-BE49-F238E27FC236}">
                <a16:creationId xmlns:a16="http://schemas.microsoft.com/office/drawing/2014/main" id="{00000000-0008-0000-0A00-000012430100}"/>
              </a:ext>
            </a:extLst>
          </xdr:cNvPr>
          <xdr:cNvSpPr>
            <a:spLocks noChangeArrowheads="1"/>
          </xdr:cNvSpPr>
        </xdr:nvSpPr>
        <xdr:spPr bwMode="auto">
          <a:xfrm>
            <a:off x="520" y="243"/>
            <a:ext cx="17" cy="1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07" name="Oval 137">
            <a:extLst>
              <a:ext uri="{FF2B5EF4-FFF2-40B4-BE49-F238E27FC236}">
                <a16:creationId xmlns:a16="http://schemas.microsoft.com/office/drawing/2014/main" id="{00000000-0008-0000-0A00-000013430100}"/>
              </a:ext>
            </a:extLst>
          </xdr:cNvPr>
          <xdr:cNvSpPr>
            <a:spLocks noChangeArrowheads="1"/>
          </xdr:cNvSpPr>
        </xdr:nvSpPr>
        <xdr:spPr bwMode="auto">
          <a:xfrm>
            <a:off x="522" y="230"/>
            <a:ext cx="13" cy="1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08" name="Oval 138">
            <a:extLst>
              <a:ext uri="{FF2B5EF4-FFF2-40B4-BE49-F238E27FC236}">
                <a16:creationId xmlns:a16="http://schemas.microsoft.com/office/drawing/2014/main" id="{00000000-0008-0000-0A00-000014430100}"/>
              </a:ext>
            </a:extLst>
          </xdr:cNvPr>
          <xdr:cNvSpPr>
            <a:spLocks noChangeArrowheads="1"/>
          </xdr:cNvSpPr>
        </xdr:nvSpPr>
        <xdr:spPr bwMode="auto">
          <a:xfrm>
            <a:off x="514" y="222"/>
            <a:ext cx="8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09" name="Oval 139">
            <a:extLst>
              <a:ext uri="{FF2B5EF4-FFF2-40B4-BE49-F238E27FC236}">
                <a16:creationId xmlns:a16="http://schemas.microsoft.com/office/drawing/2014/main" id="{00000000-0008-0000-0A00-000015430100}"/>
              </a:ext>
            </a:extLst>
          </xdr:cNvPr>
          <xdr:cNvSpPr>
            <a:spLocks noChangeArrowheads="1"/>
          </xdr:cNvSpPr>
        </xdr:nvSpPr>
        <xdr:spPr bwMode="auto">
          <a:xfrm>
            <a:off x="486" y="212"/>
            <a:ext cx="11" cy="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10" name="Oval 140">
            <a:extLst>
              <a:ext uri="{FF2B5EF4-FFF2-40B4-BE49-F238E27FC236}">
                <a16:creationId xmlns:a16="http://schemas.microsoft.com/office/drawing/2014/main" id="{00000000-0008-0000-0A00-000016430100}"/>
              </a:ext>
            </a:extLst>
          </xdr:cNvPr>
          <xdr:cNvSpPr>
            <a:spLocks noChangeArrowheads="1"/>
          </xdr:cNvSpPr>
        </xdr:nvSpPr>
        <xdr:spPr bwMode="auto">
          <a:xfrm>
            <a:off x="488" y="222"/>
            <a:ext cx="12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11" name="Oval 141">
            <a:extLst>
              <a:ext uri="{FF2B5EF4-FFF2-40B4-BE49-F238E27FC236}">
                <a16:creationId xmlns:a16="http://schemas.microsoft.com/office/drawing/2014/main" id="{00000000-0008-0000-0A00-000017430100}"/>
              </a:ext>
            </a:extLst>
          </xdr:cNvPr>
          <xdr:cNvSpPr>
            <a:spLocks noChangeArrowheads="1"/>
          </xdr:cNvSpPr>
        </xdr:nvSpPr>
        <xdr:spPr bwMode="auto">
          <a:xfrm>
            <a:off x="500" y="226"/>
            <a:ext cx="14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12" name="Oval 142">
            <a:extLst>
              <a:ext uri="{FF2B5EF4-FFF2-40B4-BE49-F238E27FC236}">
                <a16:creationId xmlns:a16="http://schemas.microsoft.com/office/drawing/2014/main" id="{00000000-0008-0000-0A00-000018430100}"/>
              </a:ext>
            </a:extLst>
          </xdr:cNvPr>
          <xdr:cNvSpPr>
            <a:spLocks noChangeArrowheads="1"/>
          </xdr:cNvSpPr>
        </xdr:nvSpPr>
        <xdr:spPr bwMode="auto">
          <a:xfrm>
            <a:off x="508" y="235"/>
            <a:ext cx="14" cy="1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13" name="Oval 143">
            <a:extLst>
              <a:ext uri="{FF2B5EF4-FFF2-40B4-BE49-F238E27FC236}">
                <a16:creationId xmlns:a16="http://schemas.microsoft.com/office/drawing/2014/main" id="{00000000-0008-0000-0A00-000019430100}"/>
              </a:ext>
            </a:extLst>
          </xdr:cNvPr>
          <xdr:cNvSpPr>
            <a:spLocks noChangeArrowheads="1"/>
          </xdr:cNvSpPr>
        </xdr:nvSpPr>
        <xdr:spPr bwMode="auto">
          <a:xfrm>
            <a:off x="529" y="259"/>
            <a:ext cx="8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114300</xdr:colOff>
      <xdr:row>31</xdr:row>
      <xdr:rowOff>47625</xdr:rowOff>
    </xdr:from>
    <xdr:to>
      <xdr:col>22</xdr:col>
      <xdr:colOff>266700</xdr:colOff>
      <xdr:row>32</xdr:row>
      <xdr:rowOff>0</xdr:rowOff>
    </xdr:to>
    <xdr:sp macro="" textlink="">
      <xdr:nvSpPr>
        <xdr:cNvPr id="82455" name="Oval 144">
          <a:extLst>
            <a:ext uri="{FF2B5EF4-FFF2-40B4-BE49-F238E27FC236}">
              <a16:creationId xmlns:a16="http://schemas.microsoft.com/office/drawing/2014/main" id="{00000000-0008-0000-0A00-000017420100}"/>
            </a:ext>
          </a:extLst>
        </xdr:cNvPr>
        <xdr:cNvSpPr>
          <a:spLocks noChangeArrowheads="1"/>
        </xdr:cNvSpPr>
      </xdr:nvSpPr>
      <xdr:spPr bwMode="auto">
        <a:xfrm>
          <a:off x="4962525" y="4829175"/>
          <a:ext cx="15240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238125</xdr:colOff>
      <xdr:row>31</xdr:row>
      <xdr:rowOff>47625</xdr:rowOff>
    </xdr:from>
    <xdr:to>
      <xdr:col>22</xdr:col>
      <xdr:colOff>114300</xdr:colOff>
      <xdr:row>32</xdr:row>
      <xdr:rowOff>0</xdr:rowOff>
    </xdr:to>
    <xdr:sp macro="" textlink="">
      <xdr:nvSpPr>
        <xdr:cNvPr id="82456" name="Oval 145">
          <a:extLst>
            <a:ext uri="{FF2B5EF4-FFF2-40B4-BE49-F238E27FC236}">
              <a16:creationId xmlns:a16="http://schemas.microsoft.com/office/drawing/2014/main" id="{00000000-0008-0000-0A00-000018420100}"/>
            </a:ext>
          </a:extLst>
        </xdr:cNvPr>
        <xdr:cNvSpPr>
          <a:spLocks noChangeArrowheads="1"/>
        </xdr:cNvSpPr>
      </xdr:nvSpPr>
      <xdr:spPr bwMode="auto">
        <a:xfrm>
          <a:off x="4810125" y="4829175"/>
          <a:ext cx="15240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190500</xdr:colOff>
      <xdr:row>30</xdr:row>
      <xdr:rowOff>95250</xdr:rowOff>
    </xdr:from>
    <xdr:to>
      <xdr:col>22</xdr:col>
      <xdr:colOff>266700</xdr:colOff>
      <xdr:row>31</xdr:row>
      <xdr:rowOff>38100</xdr:rowOff>
    </xdr:to>
    <xdr:sp macro="" textlink="">
      <xdr:nvSpPr>
        <xdr:cNvPr id="82457" name="Oval 146">
          <a:extLst>
            <a:ext uri="{FF2B5EF4-FFF2-40B4-BE49-F238E27FC236}">
              <a16:creationId xmlns:a16="http://schemas.microsoft.com/office/drawing/2014/main" id="{00000000-0008-0000-0A00-000019420100}"/>
            </a:ext>
          </a:extLst>
        </xdr:cNvPr>
        <xdr:cNvSpPr>
          <a:spLocks noChangeArrowheads="1"/>
        </xdr:cNvSpPr>
      </xdr:nvSpPr>
      <xdr:spPr bwMode="auto">
        <a:xfrm>
          <a:off x="5038725" y="4695825"/>
          <a:ext cx="7620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152400</xdr:colOff>
      <xdr:row>30</xdr:row>
      <xdr:rowOff>0</xdr:rowOff>
    </xdr:from>
    <xdr:to>
      <xdr:col>22</xdr:col>
      <xdr:colOff>266700</xdr:colOff>
      <xdr:row>30</xdr:row>
      <xdr:rowOff>95250</xdr:rowOff>
    </xdr:to>
    <xdr:sp macro="" textlink="">
      <xdr:nvSpPr>
        <xdr:cNvPr id="82458" name="Oval 147">
          <a:extLst>
            <a:ext uri="{FF2B5EF4-FFF2-40B4-BE49-F238E27FC236}">
              <a16:creationId xmlns:a16="http://schemas.microsoft.com/office/drawing/2014/main" id="{00000000-0008-0000-0A00-00001A420100}"/>
            </a:ext>
          </a:extLst>
        </xdr:cNvPr>
        <xdr:cNvSpPr>
          <a:spLocks noChangeArrowheads="1"/>
        </xdr:cNvSpPr>
      </xdr:nvSpPr>
      <xdr:spPr bwMode="auto">
        <a:xfrm>
          <a:off x="5000625" y="4600575"/>
          <a:ext cx="11430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114300</xdr:colOff>
      <xdr:row>31</xdr:row>
      <xdr:rowOff>47625</xdr:rowOff>
    </xdr:from>
    <xdr:to>
      <xdr:col>21</xdr:col>
      <xdr:colOff>238125</xdr:colOff>
      <xdr:row>31</xdr:row>
      <xdr:rowOff>171450</xdr:rowOff>
    </xdr:to>
    <xdr:sp macro="" textlink="">
      <xdr:nvSpPr>
        <xdr:cNvPr id="82459" name="Oval 148">
          <a:extLst>
            <a:ext uri="{FF2B5EF4-FFF2-40B4-BE49-F238E27FC236}">
              <a16:creationId xmlns:a16="http://schemas.microsoft.com/office/drawing/2014/main" id="{00000000-0008-0000-0A00-00001B420100}"/>
            </a:ext>
          </a:extLst>
        </xdr:cNvPr>
        <xdr:cNvSpPr>
          <a:spLocks noChangeArrowheads="1"/>
        </xdr:cNvSpPr>
      </xdr:nvSpPr>
      <xdr:spPr bwMode="auto">
        <a:xfrm>
          <a:off x="4686300" y="4829175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133350</xdr:colOff>
      <xdr:row>30</xdr:row>
      <xdr:rowOff>95250</xdr:rowOff>
    </xdr:from>
    <xdr:to>
      <xdr:col>22</xdr:col>
      <xdr:colOff>200025</xdr:colOff>
      <xdr:row>31</xdr:row>
      <xdr:rowOff>57150</xdr:rowOff>
    </xdr:to>
    <xdr:sp macro="" textlink="">
      <xdr:nvSpPr>
        <xdr:cNvPr id="82460" name="Oval 149">
          <a:extLst>
            <a:ext uri="{FF2B5EF4-FFF2-40B4-BE49-F238E27FC236}">
              <a16:creationId xmlns:a16="http://schemas.microsoft.com/office/drawing/2014/main" id="{00000000-0008-0000-0A00-00001C420100}"/>
            </a:ext>
          </a:extLst>
        </xdr:cNvPr>
        <xdr:cNvSpPr>
          <a:spLocks noChangeArrowheads="1"/>
        </xdr:cNvSpPr>
      </xdr:nvSpPr>
      <xdr:spPr bwMode="auto">
        <a:xfrm>
          <a:off x="4981575" y="4695825"/>
          <a:ext cx="66675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123825</xdr:colOff>
      <xdr:row>29</xdr:row>
      <xdr:rowOff>28575</xdr:rowOff>
    </xdr:from>
    <xdr:to>
      <xdr:col>22</xdr:col>
      <xdr:colOff>257175</xdr:colOff>
      <xdr:row>29</xdr:row>
      <xdr:rowOff>161925</xdr:rowOff>
    </xdr:to>
    <xdr:sp macro="" textlink="">
      <xdr:nvSpPr>
        <xdr:cNvPr id="82461" name="Oval 150">
          <a:extLst>
            <a:ext uri="{FF2B5EF4-FFF2-40B4-BE49-F238E27FC236}">
              <a16:creationId xmlns:a16="http://schemas.microsoft.com/office/drawing/2014/main" id="{00000000-0008-0000-0A00-00001D420100}"/>
            </a:ext>
          </a:extLst>
        </xdr:cNvPr>
        <xdr:cNvSpPr>
          <a:spLocks noChangeArrowheads="1"/>
        </xdr:cNvSpPr>
      </xdr:nvSpPr>
      <xdr:spPr bwMode="auto">
        <a:xfrm>
          <a:off x="4972050" y="4448175"/>
          <a:ext cx="1333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228600</xdr:colOff>
      <xdr:row>30</xdr:row>
      <xdr:rowOff>85725</xdr:rowOff>
    </xdr:from>
    <xdr:to>
      <xdr:col>22</xdr:col>
      <xdr:colOff>133350</xdr:colOff>
      <xdr:row>31</xdr:row>
      <xdr:rowOff>57150</xdr:rowOff>
    </xdr:to>
    <xdr:sp macro="" textlink="">
      <xdr:nvSpPr>
        <xdr:cNvPr id="82462" name="Oval 151">
          <a:extLst>
            <a:ext uri="{FF2B5EF4-FFF2-40B4-BE49-F238E27FC236}">
              <a16:creationId xmlns:a16="http://schemas.microsoft.com/office/drawing/2014/main" id="{00000000-0008-0000-0A00-00001E420100}"/>
            </a:ext>
          </a:extLst>
        </xdr:cNvPr>
        <xdr:cNvSpPr>
          <a:spLocks noChangeArrowheads="1"/>
        </xdr:cNvSpPr>
      </xdr:nvSpPr>
      <xdr:spPr bwMode="auto">
        <a:xfrm>
          <a:off x="4800600" y="4686300"/>
          <a:ext cx="18097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31</xdr:row>
      <xdr:rowOff>38100</xdr:rowOff>
    </xdr:from>
    <xdr:to>
      <xdr:col>21</xdr:col>
      <xdr:colOff>95250</xdr:colOff>
      <xdr:row>31</xdr:row>
      <xdr:rowOff>171450</xdr:rowOff>
    </xdr:to>
    <xdr:sp macro="" textlink="">
      <xdr:nvSpPr>
        <xdr:cNvPr id="82463" name="Oval 152">
          <a:extLst>
            <a:ext uri="{FF2B5EF4-FFF2-40B4-BE49-F238E27FC236}">
              <a16:creationId xmlns:a16="http://schemas.microsoft.com/office/drawing/2014/main" id="{00000000-0008-0000-0A00-00001F420100}"/>
            </a:ext>
          </a:extLst>
        </xdr:cNvPr>
        <xdr:cNvSpPr>
          <a:spLocks noChangeArrowheads="1"/>
        </xdr:cNvSpPr>
      </xdr:nvSpPr>
      <xdr:spPr bwMode="auto">
        <a:xfrm>
          <a:off x="4572000" y="4819650"/>
          <a:ext cx="952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142875</xdr:colOff>
      <xdr:row>30</xdr:row>
      <xdr:rowOff>123825</xdr:rowOff>
    </xdr:from>
    <xdr:to>
      <xdr:col>21</xdr:col>
      <xdr:colOff>219075</xdr:colOff>
      <xdr:row>31</xdr:row>
      <xdr:rowOff>57150</xdr:rowOff>
    </xdr:to>
    <xdr:sp macro="" textlink="">
      <xdr:nvSpPr>
        <xdr:cNvPr id="82464" name="Oval 153">
          <a:extLst>
            <a:ext uri="{FF2B5EF4-FFF2-40B4-BE49-F238E27FC236}">
              <a16:creationId xmlns:a16="http://schemas.microsoft.com/office/drawing/2014/main" id="{00000000-0008-0000-0A00-000020420100}"/>
            </a:ext>
          </a:extLst>
        </xdr:cNvPr>
        <xdr:cNvSpPr>
          <a:spLocks noChangeArrowheads="1"/>
        </xdr:cNvSpPr>
      </xdr:nvSpPr>
      <xdr:spPr bwMode="auto">
        <a:xfrm>
          <a:off x="4714875" y="4724400"/>
          <a:ext cx="762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28575</xdr:colOff>
      <xdr:row>29</xdr:row>
      <xdr:rowOff>123825</xdr:rowOff>
    </xdr:from>
    <xdr:to>
      <xdr:col>22</xdr:col>
      <xdr:colOff>142875</xdr:colOff>
      <xdr:row>30</xdr:row>
      <xdr:rowOff>95250</xdr:rowOff>
    </xdr:to>
    <xdr:sp macro="" textlink="">
      <xdr:nvSpPr>
        <xdr:cNvPr id="82465" name="Oval 154">
          <a:extLst>
            <a:ext uri="{FF2B5EF4-FFF2-40B4-BE49-F238E27FC236}">
              <a16:creationId xmlns:a16="http://schemas.microsoft.com/office/drawing/2014/main" id="{00000000-0008-0000-0A00-000021420100}"/>
            </a:ext>
          </a:extLst>
        </xdr:cNvPr>
        <xdr:cNvSpPr>
          <a:spLocks noChangeArrowheads="1"/>
        </xdr:cNvSpPr>
      </xdr:nvSpPr>
      <xdr:spPr bwMode="auto">
        <a:xfrm>
          <a:off x="4876800" y="4543425"/>
          <a:ext cx="1143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180975</xdr:colOff>
      <xdr:row>30</xdr:row>
      <xdr:rowOff>0</xdr:rowOff>
    </xdr:from>
    <xdr:to>
      <xdr:col>22</xdr:col>
      <xdr:colOff>9525</xdr:colOff>
      <xdr:row>30</xdr:row>
      <xdr:rowOff>104775</xdr:rowOff>
    </xdr:to>
    <xdr:sp macro="" textlink="">
      <xdr:nvSpPr>
        <xdr:cNvPr id="82466" name="Oval 155">
          <a:extLst>
            <a:ext uri="{FF2B5EF4-FFF2-40B4-BE49-F238E27FC236}">
              <a16:creationId xmlns:a16="http://schemas.microsoft.com/office/drawing/2014/main" id="{00000000-0008-0000-0A00-000022420100}"/>
            </a:ext>
          </a:extLst>
        </xdr:cNvPr>
        <xdr:cNvSpPr>
          <a:spLocks noChangeArrowheads="1"/>
        </xdr:cNvSpPr>
      </xdr:nvSpPr>
      <xdr:spPr bwMode="auto">
        <a:xfrm>
          <a:off x="4752975" y="4600575"/>
          <a:ext cx="104775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45</xdr:row>
      <xdr:rowOff>114300</xdr:rowOff>
    </xdr:from>
    <xdr:to>
      <xdr:col>17</xdr:col>
      <xdr:colOff>171450</xdr:colOff>
      <xdr:row>45</xdr:row>
      <xdr:rowOff>114300</xdr:rowOff>
    </xdr:to>
    <xdr:sp macro="" textlink="">
      <xdr:nvSpPr>
        <xdr:cNvPr id="82467" name="Line 170">
          <a:extLst>
            <a:ext uri="{FF2B5EF4-FFF2-40B4-BE49-F238E27FC236}">
              <a16:creationId xmlns:a16="http://schemas.microsoft.com/office/drawing/2014/main" id="{00000000-0008-0000-0A00-000023420100}"/>
            </a:ext>
          </a:extLst>
        </xdr:cNvPr>
        <xdr:cNvSpPr>
          <a:spLocks noChangeShapeType="1"/>
        </xdr:cNvSpPr>
      </xdr:nvSpPr>
      <xdr:spPr bwMode="auto">
        <a:xfrm>
          <a:off x="4076700" y="7439025"/>
          <a:ext cx="114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57150</xdr:colOff>
      <xdr:row>45</xdr:row>
      <xdr:rowOff>114300</xdr:rowOff>
    </xdr:from>
    <xdr:to>
      <xdr:col>17</xdr:col>
      <xdr:colOff>57150</xdr:colOff>
      <xdr:row>47</xdr:row>
      <xdr:rowOff>47625</xdr:rowOff>
    </xdr:to>
    <xdr:sp macro="" textlink="">
      <xdr:nvSpPr>
        <xdr:cNvPr id="82468" name="Line 171">
          <a:extLst>
            <a:ext uri="{FF2B5EF4-FFF2-40B4-BE49-F238E27FC236}">
              <a16:creationId xmlns:a16="http://schemas.microsoft.com/office/drawing/2014/main" id="{00000000-0008-0000-0A00-000024420100}"/>
            </a:ext>
          </a:extLst>
        </xdr:cNvPr>
        <xdr:cNvSpPr>
          <a:spLocks noChangeShapeType="1"/>
        </xdr:cNvSpPr>
      </xdr:nvSpPr>
      <xdr:spPr bwMode="auto">
        <a:xfrm>
          <a:off x="4076700" y="7439025"/>
          <a:ext cx="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57150</xdr:colOff>
      <xdr:row>47</xdr:row>
      <xdr:rowOff>57150</xdr:rowOff>
    </xdr:from>
    <xdr:to>
      <xdr:col>17</xdr:col>
      <xdr:colOff>180975</xdr:colOff>
      <xdr:row>47</xdr:row>
      <xdr:rowOff>57150</xdr:rowOff>
    </xdr:to>
    <xdr:sp macro="" textlink="">
      <xdr:nvSpPr>
        <xdr:cNvPr id="82469" name="Line 172">
          <a:extLst>
            <a:ext uri="{FF2B5EF4-FFF2-40B4-BE49-F238E27FC236}">
              <a16:creationId xmlns:a16="http://schemas.microsoft.com/office/drawing/2014/main" id="{00000000-0008-0000-0A00-000025420100}"/>
            </a:ext>
          </a:extLst>
        </xdr:cNvPr>
        <xdr:cNvSpPr>
          <a:spLocks noChangeShapeType="1"/>
        </xdr:cNvSpPr>
      </xdr:nvSpPr>
      <xdr:spPr bwMode="auto">
        <a:xfrm>
          <a:off x="4076700" y="774382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85725</xdr:colOff>
      <xdr:row>45</xdr:row>
      <xdr:rowOff>142875</xdr:rowOff>
    </xdr:from>
    <xdr:to>
      <xdr:col>17</xdr:col>
      <xdr:colOff>190500</xdr:colOff>
      <xdr:row>45</xdr:row>
      <xdr:rowOff>142875</xdr:rowOff>
    </xdr:to>
    <xdr:sp macro="" textlink="">
      <xdr:nvSpPr>
        <xdr:cNvPr id="82470" name="Line 173">
          <a:extLst>
            <a:ext uri="{FF2B5EF4-FFF2-40B4-BE49-F238E27FC236}">
              <a16:creationId xmlns:a16="http://schemas.microsoft.com/office/drawing/2014/main" id="{00000000-0008-0000-0A00-000026420100}"/>
            </a:ext>
          </a:extLst>
        </xdr:cNvPr>
        <xdr:cNvSpPr>
          <a:spLocks noChangeShapeType="1"/>
        </xdr:cNvSpPr>
      </xdr:nvSpPr>
      <xdr:spPr bwMode="auto">
        <a:xfrm>
          <a:off x="4105275" y="74676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95250</xdr:colOff>
      <xdr:row>47</xdr:row>
      <xdr:rowOff>28575</xdr:rowOff>
    </xdr:from>
    <xdr:to>
      <xdr:col>17</xdr:col>
      <xdr:colOff>190500</xdr:colOff>
      <xdr:row>47</xdr:row>
      <xdr:rowOff>28575</xdr:rowOff>
    </xdr:to>
    <xdr:sp macro="" textlink="">
      <xdr:nvSpPr>
        <xdr:cNvPr id="82471" name="Line 174">
          <a:extLst>
            <a:ext uri="{FF2B5EF4-FFF2-40B4-BE49-F238E27FC236}">
              <a16:creationId xmlns:a16="http://schemas.microsoft.com/office/drawing/2014/main" id="{00000000-0008-0000-0A00-000027420100}"/>
            </a:ext>
          </a:extLst>
        </xdr:cNvPr>
        <xdr:cNvSpPr>
          <a:spLocks noChangeShapeType="1"/>
        </xdr:cNvSpPr>
      </xdr:nvSpPr>
      <xdr:spPr bwMode="auto">
        <a:xfrm>
          <a:off x="4114800" y="771525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85725</xdr:colOff>
      <xdr:row>45</xdr:row>
      <xdr:rowOff>133350</xdr:rowOff>
    </xdr:from>
    <xdr:to>
      <xdr:col>17</xdr:col>
      <xdr:colOff>85725</xdr:colOff>
      <xdr:row>47</xdr:row>
      <xdr:rowOff>38100</xdr:rowOff>
    </xdr:to>
    <xdr:sp macro="" textlink="">
      <xdr:nvSpPr>
        <xdr:cNvPr id="82472" name="Line 175">
          <a:extLst>
            <a:ext uri="{FF2B5EF4-FFF2-40B4-BE49-F238E27FC236}">
              <a16:creationId xmlns:a16="http://schemas.microsoft.com/office/drawing/2014/main" id="{00000000-0008-0000-0A00-000028420100}"/>
            </a:ext>
          </a:extLst>
        </xdr:cNvPr>
        <xdr:cNvSpPr>
          <a:spLocks noChangeShapeType="1"/>
        </xdr:cNvSpPr>
      </xdr:nvSpPr>
      <xdr:spPr bwMode="auto">
        <a:xfrm>
          <a:off x="4105275" y="74580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36</xdr:row>
      <xdr:rowOff>57150</xdr:rowOff>
    </xdr:from>
    <xdr:to>
      <xdr:col>4</xdr:col>
      <xdr:colOff>180975</xdr:colOff>
      <xdr:row>56</xdr:row>
      <xdr:rowOff>57150</xdr:rowOff>
    </xdr:to>
    <xdr:grpSp>
      <xdr:nvGrpSpPr>
        <xdr:cNvPr id="82473" name="Group 387">
          <a:extLst>
            <a:ext uri="{FF2B5EF4-FFF2-40B4-BE49-F238E27FC236}">
              <a16:creationId xmlns:a16="http://schemas.microsoft.com/office/drawing/2014/main" id="{00000000-0008-0000-0A00-000029420100}"/>
            </a:ext>
          </a:extLst>
        </xdr:cNvPr>
        <xdr:cNvGrpSpPr>
          <a:grpSpLocks/>
        </xdr:cNvGrpSpPr>
      </xdr:nvGrpSpPr>
      <xdr:grpSpPr bwMode="auto">
        <a:xfrm>
          <a:off x="1336675" y="5645150"/>
          <a:ext cx="193675" cy="3492500"/>
          <a:chOff x="141" y="604"/>
          <a:chExt cx="21" cy="380"/>
        </a:xfrm>
      </xdr:grpSpPr>
      <xdr:sp macro="" textlink="">
        <xdr:nvSpPr>
          <xdr:cNvPr id="82684" name="Oval 166">
            <a:extLst>
              <a:ext uri="{FF2B5EF4-FFF2-40B4-BE49-F238E27FC236}">
                <a16:creationId xmlns:a16="http://schemas.microsoft.com/office/drawing/2014/main" id="{00000000-0008-0000-0A00-0000FC420100}"/>
              </a:ext>
            </a:extLst>
          </xdr:cNvPr>
          <xdr:cNvSpPr>
            <a:spLocks noChangeArrowheads="1"/>
          </xdr:cNvSpPr>
        </xdr:nvSpPr>
        <xdr:spPr bwMode="auto">
          <a:xfrm>
            <a:off x="144" y="604"/>
            <a:ext cx="18" cy="2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85" name="Oval 167">
            <a:extLst>
              <a:ext uri="{FF2B5EF4-FFF2-40B4-BE49-F238E27FC236}">
                <a16:creationId xmlns:a16="http://schemas.microsoft.com/office/drawing/2014/main" id="{00000000-0008-0000-0A00-0000FD42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626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86" name="Oval 168">
            <a:extLst>
              <a:ext uri="{FF2B5EF4-FFF2-40B4-BE49-F238E27FC236}">
                <a16:creationId xmlns:a16="http://schemas.microsoft.com/office/drawing/2014/main" id="{00000000-0008-0000-0A00-0000FE42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646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87" name="Oval 169">
            <a:extLst>
              <a:ext uri="{FF2B5EF4-FFF2-40B4-BE49-F238E27FC236}">
                <a16:creationId xmlns:a16="http://schemas.microsoft.com/office/drawing/2014/main" id="{00000000-0008-0000-0A00-0000FF420100}"/>
              </a:ext>
            </a:extLst>
          </xdr:cNvPr>
          <xdr:cNvSpPr>
            <a:spLocks noChangeArrowheads="1"/>
          </xdr:cNvSpPr>
        </xdr:nvSpPr>
        <xdr:spPr bwMode="auto">
          <a:xfrm>
            <a:off x="141" y="666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88" name="Oval 178">
            <a:extLst>
              <a:ext uri="{FF2B5EF4-FFF2-40B4-BE49-F238E27FC236}">
                <a16:creationId xmlns:a16="http://schemas.microsoft.com/office/drawing/2014/main" id="{00000000-0008-0000-0A00-000000430100}"/>
              </a:ext>
            </a:extLst>
          </xdr:cNvPr>
          <xdr:cNvSpPr>
            <a:spLocks noChangeArrowheads="1"/>
          </xdr:cNvSpPr>
        </xdr:nvSpPr>
        <xdr:spPr bwMode="auto">
          <a:xfrm>
            <a:off x="143" y="686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89" name="Oval 179">
            <a:extLst>
              <a:ext uri="{FF2B5EF4-FFF2-40B4-BE49-F238E27FC236}">
                <a16:creationId xmlns:a16="http://schemas.microsoft.com/office/drawing/2014/main" id="{00000000-0008-0000-0A00-000001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706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0" name="Oval 180">
            <a:extLst>
              <a:ext uri="{FF2B5EF4-FFF2-40B4-BE49-F238E27FC236}">
                <a16:creationId xmlns:a16="http://schemas.microsoft.com/office/drawing/2014/main" id="{00000000-0008-0000-0A00-000002430100}"/>
              </a:ext>
            </a:extLst>
          </xdr:cNvPr>
          <xdr:cNvSpPr>
            <a:spLocks noChangeArrowheads="1"/>
          </xdr:cNvSpPr>
        </xdr:nvSpPr>
        <xdr:spPr bwMode="auto">
          <a:xfrm>
            <a:off x="141" y="726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1" name="Oval 182">
            <a:extLst>
              <a:ext uri="{FF2B5EF4-FFF2-40B4-BE49-F238E27FC236}">
                <a16:creationId xmlns:a16="http://schemas.microsoft.com/office/drawing/2014/main" id="{00000000-0008-0000-0A00-000003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747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2" name="Oval 183">
            <a:extLst>
              <a:ext uri="{FF2B5EF4-FFF2-40B4-BE49-F238E27FC236}">
                <a16:creationId xmlns:a16="http://schemas.microsoft.com/office/drawing/2014/main" id="{00000000-0008-0000-0A00-000004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867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3" name="Oval 184">
            <a:extLst>
              <a:ext uri="{FF2B5EF4-FFF2-40B4-BE49-F238E27FC236}">
                <a16:creationId xmlns:a16="http://schemas.microsoft.com/office/drawing/2014/main" id="{00000000-0008-0000-0A00-000005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847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4" name="Oval 185">
            <a:extLst>
              <a:ext uri="{FF2B5EF4-FFF2-40B4-BE49-F238E27FC236}">
                <a16:creationId xmlns:a16="http://schemas.microsoft.com/office/drawing/2014/main" id="{00000000-0008-0000-0A00-000006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827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5" name="Oval 186">
            <a:extLst>
              <a:ext uri="{FF2B5EF4-FFF2-40B4-BE49-F238E27FC236}">
                <a16:creationId xmlns:a16="http://schemas.microsoft.com/office/drawing/2014/main" id="{00000000-0008-0000-0A00-000007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808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6" name="Oval 187">
            <a:extLst>
              <a:ext uri="{FF2B5EF4-FFF2-40B4-BE49-F238E27FC236}">
                <a16:creationId xmlns:a16="http://schemas.microsoft.com/office/drawing/2014/main" id="{00000000-0008-0000-0A00-000008430100}"/>
              </a:ext>
            </a:extLst>
          </xdr:cNvPr>
          <xdr:cNvSpPr>
            <a:spLocks noChangeArrowheads="1"/>
          </xdr:cNvSpPr>
        </xdr:nvSpPr>
        <xdr:spPr bwMode="auto">
          <a:xfrm>
            <a:off x="141" y="787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7" name="Oval 188">
            <a:extLst>
              <a:ext uri="{FF2B5EF4-FFF2-40B4-BE49-F238E27FC236}">
                <a16:creationId xmlns:a16="http://schemas.microsoft.com/office/drawing/2014/main" id="{00000000-0008-0000-0A00-000009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767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8" name="Oval 192">
            <a:extLst>
              <a:ext uri="{FF2B5EF4-FFF2-40B4-BE49-F238E27FC236}">
                <a16:creationId xmlns:a16="http://schemas.microsoft.com/office/drawing/2014/main" id="{00000000-0008-0000-0A00-00000A430100}"/>
              </a:ext>
            </a:extLst>
          </xdr:cNvPr>
          <xdr:cNvSpPr>
            <a:spLocks noChangeArrowheads="1"/>
          </xdr:cNvSpPr>
        </xdr:nvSpPr>
        <xdr:spPr bwMode="auto">
          <a:xfrm>
            <a:off x="141" y="964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99" name="Oval 193">
            <a:extLst>
              <a:ext uri="{FF2B5EF4-FFF2-40B4-BE49-F238E27FC236}">
                <a16:creationId xmlns:a16="http://schemas.microsoft.com/office/drawing/2014/main" id="{00000000-0008-0000-0A00-00000B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944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00" name="Oval 194">
            <a:extLst>
              <a:ext uri="{FF2B5EF4-FFF2-40B4-BE49-F238E27FC236}">
                <a16:creationId xmlns:a16="http://schemas.microsoft.com/office/drawing/2014/main" id="{00000000-0008-0000-0A00-00000C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927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01" name="Oval 195">
            <a:extLst>
              <a:ext uri="{FF2B5EF4-FFF2-40B4-BE49-F238E27FC236}">
                <a16:creationId xmlns:a16="http://schemas.microsoft.com/office/drawing/2014/main" id="{00000000-0008-0000-0A00-00000D430100}"/>
              </a:ext>
            </a:extLst>
          </xdr:cNvPr>
          <xdr:cNvSpPr>
            <a:spLocks noChangeArrowheads="1"/>
          </xdr:cNvSpPr>
        </xdr:nvSpPr>
        <xdr:spPr bwMode="auto">
          <a:xfrm>
            <a:off x="142" y="907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702" name="Oval 196">
            <a:extLst>
              <a:ext uri="{FF2B5EF4-FFF2-40B4-BE49-F238E27FC236}">
                <a16:creationId xmlns:a16="http://schemas.microsoft.com/office/drawing/2014/main" id="{00000000-0008-0000-0A00-00000E430100}"/>
              </a:ext>
            </a:extLst>
          </xdr:cNvPr>
          <xdr:cNvSpPr>
            <a:spLocks noChangeArrowheads="1"/>
          </xdr:cNvSpPr>
        </xdr:nvSpPr>
        <xdr:spPr bwMode="auto">
          <a:xfrm>
            <a:off x="143" y="888"/>
            <a:ext cx="18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133350</xdr:colOff>
      <xdr:row>39</xdr:row>
      <xdr:rowOff>28575</xdr:rowOff>
    </xdr:from>
    <xdr:to>
      <xdr:col>14</xdr:col>
      <xdr:colOff>304800</xdr:colOff>
      <xdr:row>40</xdr:row>
      <xdr:rowOff>38100</xdr:rowOff>
    </xdr:to>
    <xdr:sp macro="" textlink="">
      <xdr:nvSpPr>
        <xdr:cNvPr id="82474" name="Oval 233">
          <a:extLst>
            <a:ext uri="{FF2B5EF4-FFF2-40B4-BE49-F238E27FC236}">
              <a16:creationId xmlns:a16="http://schemas.microsoft.com/office/drawing/2014/main" id="{00000000-0008-0000-0A00-00002A420100}"/>
            </a:ext>
          </a:extLst>
        </xdr:cNvPr>
        <xdr:cNvSpPr>
          <a:spLocks noChangeArrowheads="1"/>
        </xdr:cNvSpPr>
      </xdr:nvSpPr>
      <xdr:spPr bwMode="auto">
        <a:xfrm>
          <a:off x="3248025" y="62674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295275</xdr:colOff>
      <xdr:row>39</xdr:row>
      <xdr:rowOff>28575</xdr:rowOff>
    </xdr:from>
    <xdr:to>
      <xdr:col>14</xdr:col>
      <xdr:colOff>114300</xdr:colOff>
      <xdr:row>40</xdr:row>
      <xdr:rowOff>38100</xdr:rowOff>
    </xdr:to>
    <xdr:sp macro="" textlink="">
      <xdr:nvSpPr>
        <xdr:cNvPr id="82475" name="Oval 234">
          <a:extLst>
            <a:ext uri="{FF2B5EF4-FFF2-40B4-BE49-F238E27FC236}">
              <a16:creationId xmlns:a16="http://schemas.microsoft.com/office/drawing/2014/main" id="{00000000-0008-0000-0A00-00002B420100}"/>
            </a:ext>
          </a:extLst>
        </xdr:cNvPr>
        <xdr:cNvSpPr>
          <a:spLocks noChangeArrowheads="1"/>
        </xdr:cNvSpPr>
      </xdr:nvSpPr>
      <xdr:spPr bwMode="auto">
        <a:xfrm>
          <a:off x="3057525" y="62674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314325</xdr:colOff>
      <xdr:row>39</xdr:row>
      <xdr:rowOff>57150</xdr:rowOff>
    </xdr:from>
    <xdr:to>
      <xdr:col>15</xdr:col>
      <xdr:colOff>133350</xdr:colOff>
      <xdr:row>40</xdr:row>
      <xdr:rowOff>66675</xdr:rowOff>
    </xdr:to>
    <xdr:sp macro="" textlink="">
      <xdr:nvSpPr>
        <xdr:cNvPr id="82476" name="Oval 235">
          <a:extLst>
            <a:ext uri="{FF2B5EF4-FFF2-40B4-BE49-F238E27FC236}">
              <a16:creationId xmlns:a16="http://schemas.microsoft.com/office/drawing/2014/main" id="{00000000-0008-0000-0A00-00002C420100}"/>
            </a:ext>
          </a:extLst>
        </xdr:cNvPr>
        <xdr:cNvSpPr>
          <a:spLocks noChangeArrowheads="1"/>
        </xdr:cNvSpPr>
      </xdr:nvSpPr>
      <xdr:spPr bwMode="auto">
        <a:xfrm>
          <a:off x="3429000" y="62960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123825</xdr:colOff>
      <xdr:row>39</xdr:row>
      <xdr:rowOff>95250</xdr:rowOff>
    </xdr:from>
    <xdr:to>
      <xdr:col>15</xdr:col>
      <xdr:colOff>295275</xdr:colOff>
      <xdr:row>40</xdr:row>
      <xdr:rowOff>104775</xdr:rowOff>
    </xdr:to>
    <xdr:sp macro="" textlink="">
      <xdr:nvSpPr>
        <xdr:cNvPr id="82477" name="Oval 236">
          <a:extLst>
            <a:ext uri="{FF2B5EF4-FFF2-40B4-BE49-F238E27FC236}">
              <a16:creationId xmlns:a16="http://schemas.microsoft.com/office/drawing/2014/main" id="{00000000-0008-0000-0A00-00002D420100}"/>
            </a:ext>
          </a:extLst>
        </xdr:cNvPr>
        <xdr:cNvSpPr>
          <a:spLocks noChangeArrowheads="1"/>
        </xdr:cNvSpPr>
      </xdr:nvSpPr>
      <xdr:spPr bwMode="auto">
        <a:xfrm>
          <a:off x="3590925" y="63341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276225</xdr:colOff>
      <xdr:row>40</xdr:row>
      <xdr:rowOff>9525</xdr:rowOff>
    </xdr:from>
    <xdr:to>
      <xdr:col>16</xdr:col>
      <xdr:colOff>95250</xdr:colOff>
      <xdr:row>41</xdr:row>
      <xdr:rowOff>19050</xdr:rowOff>
    </xdr:to>
    <xdr:sp macro="" textlink="">
      <xdr:nvSpPr>
        <xdr:cNvPr id="82478" name="Oval 237">
          <a:extLst>
            <a:ext uri="{FF2B5EF4-FFF2-40B4-BE49-F238E27FC236}">
              <a16:creationId xmlns:a16="http://schemas.microsoft.com/office/drawing/2014/main" id="{00000000-0008-0000-0A00-00002E420100}"/>
            </a:ext>
          </a:extLst>
        </xdr:cNvPr>
        <xdr:cNvSpPr>
          <a:spLocks noChangeArrowheads="1"/>
        </xdr:cNvSpPr>
      </xdr:nvSpPr>
      <xdr:spPr bwMode="auto">
        <a:xfrm>
          <a:off x="3743325" y="64293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40</xdr:row>
      <xdr:rowOff>104775</xdr:rowOff>
    </xdr:from>
    <xdr:to>
      <xdr:col>17</xdr:col>
      <xdr:colOff>47625</xdr:colOff>
      <xdr:row>41</xdr:row>
      <xdr:rowOff>114300</xdr:rowOff>
    </xdr:to>
    <xdr:sp macro="" textlink="">
      <xdr:nvSpPr>
        <xdr:cNvPr id="82479" name="Oval 238">
          <a:extLst>
            <a:ext uri="{FF2B5EF4-FFF2-40B4-BE49-F238E27FC236}">
              <a16:creationId xmlns:a16="http://schemas.microsoft.com/office/drawing/2014/main" id="{00000000-0008-0000-0A00-00002F420100}"/>
            </a:ext>
          </a:extLst>
        </xdr:cNvPr>
        <xdr:cNvSpPr>
          <a:spLocks noChangeArrowheads="1"/>
        </xdr:cNvSpPr>
      </xdr:nvSpPr>
      <xdr:spPr bwMode="auto">
        <a:xfrm>
          <a:off x="3895725" y="65246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19050</xdr:colOff>
      <xdr:row>41</xdr:row>
      <xdr:rowOff>47625</xdr:rowOff>
    </xdr:from>
    <xdr:to>
      <xdr:col>17</xdr:col>
      <xdr:colOff>190500</xdr:colOff>
      <xdr:row>42</xdr:row>
      <xdr:rowOff>57150</xdr:rowOff>
    </xdr:to>
    <xdr:sp macro="" textlink="">
      <xdr:nvSpPr>
        <xdr:cNvPr id="82480" name="Oval 239">
          <a:extLst>
            <a:ext uri="{FF2B5EF4-FFF2-40B4-BE49-F238E27FC236}">
              <a16:creationId xmlns:a16="http://schemas.microsoft.com/office/drawing/2014/main" id="{00000000-0008-0000-0A00-000030420100}"/>
            </a:ext>
          </a:extLst>
        </xdr:cNvPr>
        <xdr:cNvSpPr>
          <a:spLocks noChangeArrowheads="1"/>
        </xdr:cNvSpPr>
      </xdr:nvSpPr>
      <xdr:spPr bwMode="auto">
        <a:xfrm>
          <a:off x="4038600" y="66484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42</xdr:row>
      <xdr:rowOff>9525</xdr:rowOff>
    </xdr:from>
    <xdr:to>
      <xdr:col>19</xdr:col>
      <xdr:colOff>9525</xdr:colOff>
      <xdr:row>43</xdr:row>
      <xdr:rowOff>19050</xdr:rowOff>
    </xdr:to>
    <xdr:sp macro="" textlink="">
      <xdr:nvSpPr>
        <xdr:cNvPr id="82481" name="Oval 240">
          <a:extLst>
            <a:ext uri="{FF2B5EF4-FFF2-40B4-BE49-F238E27FC236}">
              <a16:creationId xmlns:a16="http://schemas.microsoft.com/office/drawing/2014/main" id="{00000000-0008-0000-0A00-000031420100}"/>
            </a:ext>
          </a:extLst>
        </xdr:cNvPr>
        <xdr:cNvSpPr>
          <a:spLocks noChangeArrowheads="1"/>
        </xdr:cNvSpPr>
      </xdr:nvSpPr>
      <xdr:spPr bwMode="auto">
        <a:xfrm>
          <a:off x="4162425" y="67913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47625</xdr:colOff>
      <xdr:row>42</xdr:row>
      <xdr:rowOff>152400</xdr:rowOff>
    </xdr:from>
    <xdr:to>
      <xdr:col>19</xdr:col>
      <xdr:colOff>114300</xdr:colOff>
      <xdr:row>43</xdr:row>
      <xdr:rowOff>161925</xdr:rowOff>
    </xdr:to>
    <xdr:sp macro="" textlink="">
      <xdr:nvSpPr>
        <xdr:cNvPr id="82482" name="Oval 241">
          <a:extLst>
            <a:ext uri="{FF2B5EF4-FFF2-40B4-BE49-F238E27FC236}">
              <a16:creationId xmlns:a16="http://schemas.microsoft.com/office/drawing/2014/main" id="{00000000-0008-0000-0A00-000032420100}"/>
            </a:ext>
          </a:extLst>
        </xdr:cNvPr>
        <xdr:cNvSpPr>
          <a:spLocks noChangeArrowheads="1"/>
        </xdr:cNvSpPr>
      </xdr:nvSpPr>
      <xdr:spPr bwMode="auto">
        <a:xfrm>
          <a:off x="4267200" y="69342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40</xdr:row>
      <xdr:rowOff>9525</xdr:rowOff>
    </xdr:from>
    <xdr:to>
      <xdr:col>12</xdr:col>
      <xdr:colOff>47625</xdr:colOff>
      <xdr:row>41</xdr:row>
      <xdr:rowOff>19050</xdr:rowOff>
    </xdr:to>
    <xdr:sp macro="" textlink="">
      <xdr:nvSpPr>
        <xdr:cNvPr id="82483" name="Oval 242">
          <a:extLst>
            <a:ext uri="{FF2B5EF4-FFF2-40B4-BE49-F238E27FC236}">
              <a16:creationId xmlns:a16="http://schemas.microsoft.com/office/drawing/2014/main" id="{00000000-0008-0000-0A00-000033420100}"/>
            </a:ext>
          </a:extLst>
        </xdr:cNvPr>
        <xdr:cNvSpPr>
          <a:spLocks noChangeArrowheads="1"/>
        </xdr:cNvSpPr>
      </xdr:nvSpPr>
      <xdr:spPr bwMode="auto">
        <a:xfrm>
          <a:off x="2533650" y="64293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47625</xdr:colOff>
      <xdr:row>39</xdr:row>
      <xdr:rowOff>85725</xdr:rowOff>
    </xdr:from>
    <xdr:to>
      <xdr:col>13</xdr:col>
      <xdr:colOff>114300</xdr:colOff>
      <xdr:row>40</xdr:row>
      <xdr:rowOff>95250</xdr:rowOff>
    </xdr:to>
    <xdr:sp macro="" textlink="">
      <xdr:nvSpPr>
        <xdr:cNvPr id="82484" name="Oval 243">
          <a:extLst>
            <a:ext uri="{FF2B5EF4-FFF2-40B4-BE49-F238E27FC236}">
              <a16:creationId xmlns:a16="http://schemas.microsoft.com/office/drawing/2014/main" id="{00000000-0008-0000-0A00-000034420100}"/>
            </a:ext>
          </a:extLst>
        </xdr:cNvPr>
        <xdr:cNvSpPr>
          <a:spLocks noChangeArrowheads="1"/>
        </xdr:cNvSpPr>
      </xdr:nvSpPr>
      <xdr:spPr bwMode="auto">
        <a:xfrm>
          <a:off x="2705100" y="63246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39</xdr:row>
      <xdr:rowOff>57150</xdr:rowOff>
    </xdr:from>
    <xdr:to>
      <xdr:col>13</xdr:col>
      <xdr:colOff>295275</xdr:colOff>
      <xdr:row>40</xdr:row>
      <xdr:rowOff>66675</xdr:rowOff>
    </xdr:to>
    <xdr:sp macro="" textlink="">
      <xdr:nvSpPr>
        <xdr:cNvPr id="82485" name="Oval 244">
          <a:extLst>
            <a:ext uri="{FF2B5EF4-FFF2-40B4-BE49-F238E27FC236}">
              <a16:creationId xmlns:a16="http://schemas.microsoft.com/office/drawing/2014/main" id="{00000000-0008-0000-0A00-000035420100}"/>
            </a:ext>
          </a:extLst>
        </xdr:cNvPr>
        <xdr:cNvSpPr>
          <a:spLocks noChangeArrowheads="1"/>
        </xdr:cNvSpPr>
      </xdr:nvSpPr>
      <xdr:spPr bwMode="auto">
        <a:xfrm>
          <a:off x="2886075" y="62960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43</xdr:row>
      <xdr:rowOff>152400</xdr:rowOff>
    </xdr:from>
    <xdr:to>
      <xdr:col>7</xdr:col>
      <xdr:colOff>57150</xdr:colOff>
      <xdr:row>44</xdr:row>
      <xdr:rowOff>161925</xdr:rowOff>
    </xdr:to>
    <xdr:sp macro="" textlink="">
      <xdr:nvSpPr>
        <xdr:cNvPr id="82486" name="Oval 245">
          <a:extLst>
            <a:ext uri="{FF2B5EF4-FFF2-40B4-BE49-F238E27FC236}">
              <a16:creationId xmlns:a16="http://schemas.microsoft.com/office/drawing/2014/main" id="{00000000-0008-0000-0A00-000036420100}"/>
            </a:ext>
          </a:extLst>
        </xdr:cNvPr>
        <xdr:cNvSpPr>
          <a:spLocks noChangeArrowheads="1"/>
        </xdr:cNvSpPr>
      </xdr:nvSpPr>
      <xdr:spPr bwMode="auto">
        <a:xfrm>
          <a:off x="1924050" y="71151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43</xdr:row>
      <xdr:rowOff>0</xdr:rowOff>
    </xdr:from>
    <xdr:to>
      <xdr:col>8</xdr:col>
      <xdr:colOff>19050</xdr:colOff>
      <xdr:row>44</xdr:row>
      <xdr:rowOff>9525</xdr:rowOff>
    </xdr:to>
    <xdr:sp macro="" textlink="">
      <xdr:nvSpPr>
        <xdr:cNvPr id="82487" name="Oval 246">
          <a:extLst>
            <a:ext uri="{FF2B5EF4-FFF2-40B4-BE49-F238E27FC236}">
              <a16:creationId xmlns:a16="http://schemas.microsoft.com/office/drawing/2014/main" id="{00000000-0008-0000-0A00-000037420100}"/>
            </a:ext>
          </a:extLst>
        </xdr:cNvPr>
        <xdr:cNvSpPr>
          <a:spLocks noChangeArrowheads="1"/>
        </xdr:cNvSpPr>
      </xdr:nvSpPr>
      <xdr:spPr bwMode="auto">
        <a:xfrm>
          <a:off x="2009775" y="69627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42</xdr:row>
      <xdr:rowOff>0</xdr:rowOff>
    </xdr:from>
    <xdr:to>
      <xdr:col>8</xdr:col>
      <xdr:colOff>104775</xdr:colOff>
      <xdr:row>43</xdr:row>
      <xdr:rowOff>9525</xdr:rowOff>
    </xdr:to>
    <xdr:sp macro="" textlink="">
      <xdr:nvSpPr>
        <xdr:cNvPr id="82488" name="Oval 247">
          <a:extLst>
            <a:ext uri="{FF2B5EF4-FFF2-40B4-BE49-F238E27FC236}">
              <a16:creationId xmlns:a16="http://schemas.microsoft.com/office/drawing/2014/main" id="{00000000-0008-0000-0A00-000038420100}"/>
            </a:ext>
          </a:extLst>
        </xdr:cNvPr>
        <xdr:cNvSpPr>
          <a:spLocks noChangeArrowheads="1"/>
        </xdr:cNvSpPr>
      </xdr:nvSpPr>
      <xdr:spPr bwMode="auto">
        <a:xfrm>
          <a:off x="2095500" y="67818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41</xdr:row>
      <xdr:rowOff>28575</xdr:rowOff>
    </xdr:from>
    <xdr:to>
      <xdr:col>9</xdr:col>
      <xdr:colOff>114300</xdr:colOff>
      <xdr:row>42</xdr:row>
      <xdr:rowOff>38100</xdr:rowOff>
    </xdr:to>
    <xdr:sp macro="" textlink="">
      <xdr:nvSpPr>
        <xdr:cNvPr id="82489" name="Oval 248">
          <a:extLst>
            <a:ext uri="{FF2B5EF4-FFF2-40B4-BE49-F238E27FC236}">
              <a16:creationId xmlns:a16="http://schemas.microsoft.com/office/drawing/2014/main" id="{00000000-0008-0000-0A00-000039420100}"/>
            </a:ext>
          </a:extLst>
        </xdr:cNvPr>
        <xdr:cNvSpPr>
          <a:spLocks noChangeArrowheads="1"/>
        </xdr:cNvSpPr>
      </xdr:nvSpPr>
      <xdr:spPr bwMode="auto">
        <a:xfrm>
          <a:off x="2228850" y="66294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85725</xdr:colOff>
      <xdr:row>40</xdr:row>
      <xdr:rowOff>85725</xdr:rowOff>
    </xdr:from>
    <xdr:to>
      <xdr:col>11</xdr:col>
      <xdr:colOff>9525</xdr:colOff>
      <xdr:row>41</xdr:row>
      <xdr:rowOff>95250</xdr:rowOff>
    </xdr:to>
    <xdr:sp macro="" textlink="">
      <xdr:nvSpPr>
        <xdr:cNvPr id="82490" name="Oval 249">
          <a:extLst>
            <a:ext uri="{FF2B5EF4-FFF2-40B4-BE49-F238E27FC236}">
              <a16:creationId xmlns:a16="http://schemas.microsoft.com/office/drawing/2014/main" id="{00000000-0008-0000-0A00-00003A420100}"/>
            </a:ext>
          </a:extLst>
        </xdr:cNvPr>
        <xdr:cNvSpPr>
          <a:spLocks noChangeArrowheads="1"/>
        </xdr:cNvSpPr>
      </xdr:nvSpPr>
      <xdr:spPr bwMode="auto">
        <a:xfrm>
          <a:off x="2371725" y="65055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47625</xdr:colOff>
      <xdr:row>49</xdr:row>
      <xdr:rowOff>9525</xdr:rowOff>
    </xdr:from>
    <xdr:to>
      <xdr:col>19</xdr:col>
      <xdr:colOff>114300</xdr:colOff>
      <xdr:row>50</xdr:row>
      <xdr:rowOff>19050</xdr:rowOff>
    </xdr:to>
    <xdr:sp macro="" textlink="">
      <xdr:nvSpPr>
        <xdr:cNvPr id="82491" name="Oval 250">
          <a:extLst>
            <a:ext uri="{FF2B5EF4-FFF2-40B4-BE49-F238E27FC236}">
              <a16:creationId xmlns:a16="http://schemas.microsoft.com/office/drawing/2014/main" id="{00000000-0008-0000-0A00-00003B420100}"/>
            </a:ext>
          </a:extLst>
        </xdr:cNvPr>
        <xdr:cNvSpPr>
          <a:spLocks noChangeArrowheads="1"/>
        </xdr:cNvSpPr>
      </xdr:nvSpPr>
      <xdr:spPr bwMode="auto">
        <a:xfrm>
          <a:off x="4267200" y="80581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48</xdr:row>
      <xdr:rowOff>9525</xdr:rowOff>
    </xdr:from>
    <xdr:to>
      <xdr:col>20</xdr:col>
      <xdr:colOff>57150</xdr:colOff>
      <xdr:row>49</xdr:row>
      <xdr:rowOff>19050</xdr:rowOff>
    </xdr:to>
    <xdr:sp macro="" textlink="">
      <xdr:nvSpPr>
        <xdr:cNvPr id="82492" name="Oval 251">
          <a:extLst>
            <a:ext uri="{FF2B5EF4-FFF2-40B4-BE49-F238E27FC236}">
              <a16:creationId xmlns:a16="http://schemas.microsoft.com/office/drawing/2014/main" id="{00000000-0008-0000-0A00-00003C420100}"/>
            </a:ext>
          </a:extLst>
        </xdr:cNvPr>
        <xdr:cNvSpPr>
          <a:spLocks noChangeArrowheads="1"/>
        </xdr:cNvSpPr>
      </xdr:nvSpPr>
      <xdr:spPr bwMode="auto">
        <a:xfrm>
          <a:off x="4333875" y="78771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47</xdr:row>
      <xdr:rowOff>9525</xdr:rowOff>
    </xdr:from>
    <xdr:to>
      <xdr:col>20</xdr:col>
      <xdr:colOff>114300</xdr:colOff>
      <xdr:row>48</xdr:row>
      <xdr:rowOff>19050</xdr:rowOff>
    </xdr:to>
    <xdr:sp macro="" textlink="">
      <xdr:nvSpPr>
        <xdr:cNvPr id="82493" name="Oval 252">
          <a:extLst>
            <a:ext uri="{FF2B5EF4-FFF2-40B4-BE49-F238E27FC236}">
              <a16:creationId xmlns:a16="http://schemas.microsoft.com/office/drawing/2014/main" id="{00000000-0008-0000-0A00-00003D420100}"/>
            </a:ext>
          </a:extLst>
        </xdr:cNvPr>
        <xdr:cNvSpPr>
          <a:spLocks noChangeArrowheads="1"/>
        </xdr:cNvSpPr>
      </xdr:nvSpPr>
      <xdr:spPr bwMode="auto">
        <a:xfrm>
          <a:off x="4391025" y="76962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285750</xdr:colOff>
      <xdr:row>40</xdr:row>
      <xdr:rowOff>0</xdr:rowOff>
    </xdr:from>
    <xdr:to>
      <xdr:col>16</xdr:col>
      <xdr:colOff>104775</xdr:colOff>
      <xdr:row>41</xdr:row>
      <xdr:rowOff>9525</xdr:rowOff>
    </xdr:to>
    <xdr:sp macro="" textlink="">
      <xdr:nvSpPr>
        <xdr:cNvPr id="82494" name="Oval 253">
          <a:extLst>
            <a:ext uri="{FF2B5EF4-FFF2-40B4-BE49-F238E27FC236}">
              <a16:creationId xmlns:a16="http://schemas.microsoft.com/office/drawing/2014/main" id="{00000000-0008-0000-0A00-00003E420100}"/>
            </a:ext>
          </a:extLst>
        </xdr:cNvPr>
        <xdr:cNvSpPr>
          <a:spLocks noChangeArrowheads="1"/>
        </xdr:cNvSpPr>
      </xdr:nvSpPr>
      <xdr:spPr bwMode="auto">
        <a:xfrm>
          <a:off x="3752850" y="64198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46</xdr:row>
      <xdr:rowOff>0</xdr:rowOff>
    </xdr:from>
    <xdr:to>
      <xdr:col>20</xdr:col>
      <xdr:colOff>114300</xdr:colOff>
      <xdr:row>47</xdr:row>
      <xdr:rowOff>9525</xdr:rowOff>
    </xdr:to>
    <xdr:sp macro="" textlink="">
      <xdr:nvSpPr>
        <xdr:cNvPr id="82495" name="Oval 254">
          <a:extLst>
            <a:ext uri="{FF2B5EF4-FFF2-40B4-BE49-F238E27FC236}">
              <a16:creationId xmlns:a16="http://schemas.microsoft.com/office/drawing/2014/main" id="{00000000-0008-0000-0A00-00003F420100}"/>
            </a:ext>
          </a:extLst>
        </xdr:cNvPr>
        <xdr:cNvSpPr>
          <a:spLocks noChangeArrowheads="1"/>
        </xdr:cNvSpPr>
      </xdr:nvSpPr>
      <xdr:spPr bwMode="auto">
        <a:xfrm>
          <a:off x="4391025" y="75057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44</xdr:row>
      <xdr:rowOff>161925</xdr:rowOff>
    </xdr:from>
    <xdr:to>
      <xdr:col>20</xdr:col>
      <xdr:colOff>104775</xdr:colOff>
      <xdr:row>46</xdr:row>
      <xdr:rowOff>0</xdr:rowOff>
    </xdr:to>
    <xdr:sp macro="" textlink="">
      <xdr:nvSpPr>
        <xdr:cNvPr id="82496" name="Oval 255">
          <a:extLst>
            <a:ext uri="{FF2B5EF4-FFF2-40B4-BE49-F238E27FC236}">
              <a16:creationId xmlns:a16="http://schemas.microsoft.com/office/drawing/2014/main" id="{00000000-0008-0000-0A00-000040420100}"/>
            </a:ext>
          </a:extLst>
        </xdr:cNvPr>
        <xdr:cNvSpPr>
          <a:spLocks noChangeArrowheads="1"/>
        </xdr:cNvSpPr>
      </xdr:nvSpPr>
      <xdr:spPr bwMode="auto">
        <a:xfrm>
          <a:off x="4381500" y="7305675"/>
          <a:ext cx="1714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43</xdr:row>
      <xdr:rowOff>152400</xdr:rowOff>
    </xdr:from>
    <xdr:to>
      <xdr:col>20</xdr:col>
      <xdr:colOff>57150</xdr:colOff>
      <xdr:row>44</xdr:row>
      <xdr:rowOff>161925</xdr:rowOff>
    </xdr:to>
    <xdr:sp macro="" textlink="">
      <xdr:nvSpPr>
        <xdr:cNvPr id="82497" name="Oval 256">
          <a:extLst>
            <a:ext uri="{FF2B5EF4-FFF2-40B4-BE49-F238E27FC236}">
              <a16:creationId xmlns:a16="http://schemas.microsoft.com/office/drawing/2014/main" id="{00000000-0008-0000-0A00-000041420100}"/>
            </a:ext>
          </a:extLst>
        </xdr:cNvPr>
        <xdr:cNvSpPr>
          <a:spLocks noChangeArrowheads="1"/>
        </xdr:cNvSpPr>
      </xdr:nvSpPr>
      <xdr:spPr bwMode="auto">
        <a:xfrm>
          <a:off x="4333875" y="71151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228600</xdr:colOff>
      <xdr:row>47</xdr:row>
      <xdr:rowOff>9525</xdr:rowOff>
    </xdr:from>
    <xdr:to>
      <xdr:col>7</xdr:col>
      <xdr:colOff>0</xdr:colOff>
      <xdr:row>48</xdr:row>
      <xdr:rowOff>19050</xdr:rowOff>
    </xdr:to>
    <xdr:sp macro="" textlink="">
      <xdr:nvSpPr>
        <xdr:cNvPr id="82498" name="Oval 257">
          <a:extLst>
            <a:ext uri="{FF2B5EF4-FFF2-40B4-BE49-F238E27FC236}">
              <a16:creationId xmlns:a16="http://schemas.microsoft.com/office/drawing/2014/main" id="{00000000-0008-0000-0A00-000042420100}"/>
            </a:ext>
          </a:extLst>
        </xdr:cNvPr>
        <xdr:cNvSpPr>
          <a:spLocks noChangeArrowheads="1"/>
        </xdr:cNvSpPr>
      </xdr:nvSpPr>
      <xdr:spPr bwMode="auto">
        <a:xfrm>
          <a:off x="1866900" y="76962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228600</xdr:colOff>
      <xdr:row>46</xdr:row>
      <xdr:rowOff>0</xdr:rowOff>
    </xdr:from>
    <xdr:to>
      <xdr:col>7</xdr:col>
      <xdr:colOff>0</xdr:colOff>
      <xdr:row>47</xdr:row>
      <xdr:rowOff>9525</xdr:rowOff>
    </xdr:to>
    <xdr:sp macro="" textlink="">
      <xdr:nvSpPr>
        <xdr:cNvPr id="82499" name="Oval 258">
          <a:extLst>
            <a:ext uri="{FF2B5EF4-FFF2-40B4-BE49-F238E27FC236}">
              <a16:creationId xmlns:a16="http://schemas.microsoft.com/office/drawing/2014/main" id="{00000000-0008-0000-0A00-000043420100}"/>
            </a:ext>
          </a:extLst>
        </xdr:cNvPr>
        <xdr:cNvSpPr>
          <a:spLocks noChangeArrowheads="1"/>
        </xdr:cNvSpPr>
      </xdr:nvSpPr>
      <xdr:spPr bwMode="auto">
        <a:xfrm>
          <a:off x="1866900" y="75057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247650</xdr:colOff>
      <xdr:row>44</xdr:row>
      <xdr:rowOff>161925</xdr:rowOff>
    </xdr:from>
    <xdr:to>
      <xdr:col>7</xdr:col>
      <xdr:colOff>19050</xdr:colOff>
      <xdr:row>46</xdr:row>
      <xdr:rowOff>0</xdr:rowOff>
    </xdr:to>
    <xdr:sp macro="" textlink="">
      <xdr:nvSpPr>
        <xdr:cNvPr id="82500" name="Oval 259">
          <a:extLst>
            <a:ext uri="{FF2B5EF4-FFF2-40B4-BE49-F238E27FC236}">
              <a16:creationId xmlns:a16="http://schemas.microsoft.com/office/drawing/2014/main" id="{00000000-0008-0000-0A00-000044420100}"/>
            </a:ext>
          </a:extLst>
        </xdr:cNvPr>
        <xdr:cNvSpPr>
          <a:spLocks noChangeArrowheads="1"/>
        </xdr:cNvSpPr>
      </xdr:nvSpPr>
      <xdr:spPr bwMode="auto">
        <a:xfrm>
          <a:off x="1885950" y="7305675"/>
          <a:ext cx="1714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38100</xdr:colOff>
      <xdr:row>50</xdr:row>
      <xdr:rowOff>123825</xdr:rowOff>
    </xdr:from>
    <xdr:to>
      <xdr:col>9</xdr:col>
      <xdr:colOff>85725</xdr:colOff>
      <xdr:row>51</xdr:row>
      <xdr:rowOff>133350</xdr:rowOff>
    </xdr:to>
    <xdr:sp macro="" textlink="">
      <xdr:nvSpPr>
        <xdr:cNvPr id="82501" name="Oval 260">
          <a:extLst>
            <a:ext uri="{FF2B5EF4-FFF2-40B4-BE49-F238E27FC236}">
              <a16:creationId xmlns:a16="http://schemas.microsoft.com/office/drawing/2014/main" id="{00000000-0008-0000-0A00-000045420100}"/>
            </a:ext>
          </a:extLst>
        </xdr:cNvPr>
        <xdr:cNvSpPr>
          <a:spLocks noChangeArrowheads="1"/>
        </xdr:cNvSpPr>
      </xdr:nvSpPr>
      <xdr:spPr bwMode="auto">
        <a:xfrm>
          <a:off x="2200275" y="83534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49</xdr:row>
      <xdr:rowOff>161925</xdr:rowOff>
    </xdr:from>
    <xdr:to>
      <xdr:col>8</xdr:col>
      <xdr:colOff>104775</xdr:colOff>
      <xdr:row>51</xdr:row>
      <xdr:rowOff>0</xdr:rowOff>
    </xdr:to>
    <xdr:sp macro="" textlink="">
      <xdr:nvSpPr>
        <xdr:cNvPr id="82502" name="Oval 261">
          <a:extLst>
            <a:ext uri="{FF2B5EF4-FFF2-40B4-BE49-F238E27FC236}">
              <a16:creationId xmlns:a16="http://schemas.microsoft.com/office/drawing/2014/main" id="{00000000-0008-0000-0A00-000046420100}"/>
            </a:ext>
          </a:extLst>
        </xdr:cNvPr>
        <xdr:cNvSpPr>
          <a:spLocks noChangeArrowheads="1"/>
        </xdr:cNvSpPr>
      </xdr:nvSpPr>
      <xdr:spPr bwMode="auto">
        <a:xfrm>
          <a:off x="2095500" y="8210550"/>
          <a:ext cx="1714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49</xdr:row>
      <xdr:rowOff>9525</xdr:rowOff>
    </xdr:from>
    <xdr:to>
      <xdr:col>8</xdr:col>
      <xdr:colOff>0</xdr:colOff>
      <xdr:row>50</xdr:row>
      <xdr:rowOff>19050</xdr:rowOff>
    </xdr:to>
    <xdr:sp macro="" textlink="">
      <xdr:nvSpPr>
        <xdr:cNvPr id="82503" name="Oval 262">
          <a:extLst>
            <a:ext uri="{FF2B5EF4-FFF2-40B4-BE49-F238E27FC236}">
              <a16:creationId xmlns:a16="http://schemas.microsoft.com/office/drawing/2014/main" id="{00000000-0008-0000-0A00-000047420100}"/>
            </a:ext>
          </a:extLst>
        </xdr:cNvPr>
        <xdr:cNvSpPr>
          <a:spLocks noChangeArrowheads="1"/>
        </xdr:cNvSpPr>
      </xdr:nvSpPr>
      <xdr:spPr bwMode="auto">
        <a:xfrm>
          <a:off x="1990725" y="80581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48</xdr:row>
      <xdr:rowOff>9525</xdr:rowOff>
    </xdr:from>
    <xdr:to>
      <xdr:col>7</xdr:col>
      <xdr:colOff>57150</xdr:colOff>
      <xdr:row>49</xdr:row>
      <xdr:rowOff>19050</xdr:rowOff>
    </xdr:to>
    <xdr:sp macro="" textlink="">
      <xdr:nvSpPr>
        <xdr:cNvPr id="82504" name="Oval 263">
          <a:extLst>
            <a:ext uri="{FF2B5EF4-FFF2-40B4-BE49-F238E27FC236}">
              <a16:creationId xmlns:a16="http://schemas.microsoft.com/office/drawing/2014/main" id="{00000000-0008-0000-0A00-000048420100}"/>
            </a:ext>
          </a:extLst>
        </xdr:cNvPr>
        <xdr:cNvSpPr>
          <a:spLocks noChangeArrowheads="1"/>
        </xdr:cNvSpPr>
      </xdr:nvSpPr>
      <xdr:spPr bwMode="auto">
        <a:xfrm>
          <a:off x="1924050" y="78771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49</xdr:row>
      <xdr:rowOff>161925</xdr:rowOff>
    </xdr:from>
    <xdr:to>
      <xdr:col>19</xdr:col>
      <xdr:colOff>19050</xdr:colOff>
      <xdr:row>51</xdr:row>
      <xdr:rowOff>0</xdr:rowOff>
    </xdr:to>
    <xdr:sp macro="" textlink="">
      <xdr:nvSpPr>
        <xdr:cNvPr id="82505" name="Oval 264">
          <a:extLst>
            <a:ext uri="{FF2B5EF4-FFF2-40B4-BE49-F238E27FC236}">
              <a16:creationId xmlns:a16="http://schemas.microsoft.com/office/drawing/2014/main" id="{00000000-0008-0000-0A00-000049420100}"/>
            </a:ext>
          </a:extLst>
        </xdr:cNvPr>
        <xdr:cNvSpPr>
          <a:spLocks noChangeArrowheads="1"/>
        </xdr:cNvSpPr>
      </xdr:nvSpPr>
      <xdr:spPr bwMode="auto">
        <a:xfrm>
          <a:off x="4171950" y="8210550"/>
          <a:ext cx="1714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38100</xdr:colOff>
      <xdr:row>52</xdr:row>
      <xdr:rowOff>142875</xdr:rowOff>
    </xdr:from>
    <xdr:to>
      <xdr:col>14</xdr:col>
      <xdr:colOff>209550</xdr:colOff>
      <xdr:row>53</xdr:row>
      <xdr:rowOff>152400</xdr:rowOff>
    </xdr:to>
    <xdr:sp macro="" textlink="">
      <xdr:nvSpPr>
        <xdr:cNvPr id="82506" name="Oval 265">
          <a:extLst>
            <a:ext uri="{FF2B5EF4-FFF2-40B4-BE49-F238E27FC236}">
              <a16:creationId xmlns:a16="http://schemas.microsoft.com/office/drawing/2014/main" id="{00000000-0008-0000-0A00-00004A420100}"/>
            </a:ext>
          </a:extLst>
        </xdr:cNvPr>
        <xdr:cNvSpPr>
          <a:spLocks noChangeArrowheads="1"/>
        </xdr:cNvSpPr>
      </xdr:nvSpPr>
      <xdr:spPr bwMode="auto">
        <a:xfrm>
          <a:off x="3152775" y="87344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38100</xdr:colOff>
      <xdr:row>52</xdr:row>
      <xdr:rowOff>114300</xdr:rowOff>
    </xdr:from>
    <xdr:to>
      <xdr:col>13</xdr:col>
      <xdr:colOff>209550</xdr:colOff>
      <xdr:row>53</xdr:row>
      <xdr:rowOff>123825</xdr:rowOff>
    </xdr:to>
    <xdr:sp macro="" textlink="">
      <xdr:nvSpPr>
        <xdr:cNvPr id="82507" name="Oval 266">
          <a:extLst>
            <a:ext uri="{FF2B5EF4-FFF2-40B4-BE49-F238E27FC236}">
              <a16:creationId xmlns:a16="http://schemas.microsoft.com/office/drawing/2014/main" id="{00000000-0008-0000-0A00-00004B420100}"/>
            </a:ext>
          </a:extLst>
        </xdr:cNvPr>
        <xdr:cNvSpPr>
          <a:spLocks noChangeArrowheads="1"/>
        </xdr:cNvSpPr>
      </xdr:nvSpPr>
      <xdr:spPr bwMode="auto">
        <a:xfrm>
          <a:off x="2800350" y="87058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95250</xdr:colOff>
      <xdr:row>52</xdr:row>
      <xdr:rowOff>57150</xdr:rowOff>
    </xdr:from>
    <xdr:to>
      <xdr:col>13</xdr:col>
      <xdr:colOff>38100</xdr:colOff>
      <xdr:row>53</xdr:row>
      <xdr:rowOff>66675</xdr:rowOff>
    </xdr:to>
    <xdr:sp macro="" textlink="">
      <xdr:nvSpPr>
        <xdr:cNvPr id="82508" name="Oval 267">
          <a:extLst>
            <a:ext uri="{FF2B5EF4-FFF2-40B4-BE49-F238E27FC236}">
              <a16:creationId xmlns:a16="http://schemas.microsoft.com/office/drawing/2014/main" id="{00000000-0008-0000-0A00-00004C420100}"/>
            </a:ext>
          </a:extLst>
        </xdr:cNvPr>
        <xdr:cNvSpPr>
          <a:spLocks noChangeArrowheads="1"/>
        </xdr:cNvSpPr>
      </xdr:nvSpPr>
      <xdr:spPr bwMode="auto">
        <a:xfrm>
          <a:off x="2628900" y="86487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219075</xdr:colOff>
      <xdr:row>52</xdr:row>
      <xdr:rowOff>142875</xdr:rowOff>
    </xdr:from>
    <xdr:to>
      <xdr:col>14</xdr:col>
      <xdr:colOff>38100</xdr:colOff>
      <xdr:row>53</xdr:row>
      <xdr:rowOff>152400</xdr:rowOff>
    </xdr:to>
    <xdr:sp macro="" textlink="">
      <xdr:nvSpPr>
        <xdr:cNvPr id="82509" name="Oval 268">
          <a:extLst>
            <a:ext uri="{FF2B5EF4-FFF2-40B4-BE49-F238E27FC236}">
              <a16:creationId xmlns:a16="http://schemas.microsoft.com/office/drawing/2014/main" id="{00000000-0008-0000-0A00-00004D420100}"/>
            </a:ext>
          </a:extLst>
        </xdr:cNvPr>
        <xdr:cNvSpPr>
          <a:spLocks noChangeArrowheads="1"/>
        </xdr:cNvSpPr>
      </xdr:nvSpPr>
      <xdr:spPr bwMode="auto">
        <a:xfrm>
          <a:off x="2981325" y="87344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51</xdr:row>
      <xdr:rowOff>152400</xdr:rowOff>
    </xdr:from>
    <xdr:to>
      <xdr:col>11</xdr:col>
      <xdr:colOff>114300</xdr:colOff>
      <xdr:row>52</xdr:row>
      <xdr:rowOff>161925</xdr:rowOff>
    </xdr:to>
    <xdr:sp macro="" textlink="">
      <xdr:nvSpPr>
        <xdr:cNvPr id="82510" name="Oval 269">
          <a:extLst>
            <a:ext uri="{FF2B5EF4-FFF2-40B4-BE49-F238E27FC236}">
              <a16:creationId xmlns:a16="http://schemas.microsoft.com/office/drawing/2014/main" id="{00000000-0008-0000-0A00-00004E420100}"/>
            </a:ext>
          </a:extLst>
        </xdr:cNvPr>
        <xdr:cNvSpPr>
          <a:spLocks noChangeArrowheads="1"/>
        </xdr:cNvSpPr>
      </xdr:nvSpPr>
      <xdr:spPr bwMode="auto">
        <a:xfrm>
          <a:off x="2476500" y="85629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51</xdr:row>
      <xdr:rowOff>57150</xdr:rowOff>
    </xdr:from>
    <xdr:to>
      <xdr:col>10</xdr:col>
      <xdr:colOff>95250</xdr:colOff>
      <xdr:row>52</xdr:row>
      <xdr:rowOff>66675</xdr:rowOff>
    </xdr:to>
    <xdr:sp macro="" textlink="">
      <xdr:nvSpPr>
        <xdr:cNvPr id="82511" name="Oval 270">
          <a:extLst>
            <a:ext uri="{FF2B5EF4-FFF2-40B4-BE49-F238E27FC236}">
              <a16:creationId xmlns:a16="http://schemas.microsoft.com/office/drawing/2014/main" id="{00000000-0008-0000-0A00-00004F420100}"/>
            </a:ext>
          </a:extLst>
        </xdr:cNvPr>
        <xdr:cNvSpPr>
          <a:spLocks noChangeArrowheads="1"/>
        </xdr:cNvSpPr>
      </xdr:nvSpPr>
      <xdr:spPr bwMode="auto">
        <a:xfrm>
          <a:off x="2333625" y="84677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19050</xdr:colOff>
      <xdr:row>52</xdr:row>
      <xdr:rowOff>104775</xdr:rowOff>
    </xdr:from>
    <xdr:to>
      <xdr:col>15</xdr:col>
      <xdr:colOff>190500</xdr:colOff>
      <xdr:row>53</xdr:row>
      <xdr:rowOff>114300</xdr:rowOff>
    </xdr:to>
    <xdr:sp macro="" textlink="">
      <xdr:nvSpPr>
        <xdr:cNvPr id="82512" name="Oval 271">
          <a:extLst>
            <a:ext uri="{FF2B5EF4-FFF2-40B4-BE49-F238E27FC236}">
              <a16:creationId xmlns:a16="http://schemas.microsoft.com/office/drawing/2014/main" id="{00000000-0008-0000-0A00-000050420100}"/>
            </a:ext>
          </a:extLst>
        </xdr:cNvPr>
        <xdr:cNvSpPr>
          <a:spLocks noChangeArrowheads="1"/>
        </xdr:cNvSpPr>
      </xdr:nvSpPr>
      <xdr:spPr bwMode="auto">
        <a:xfrm>
          <a:off x="3486150" y="86963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209550</xdr:colOff>
      <xdr:row>52</xdr:row>
      <xdr:rowOff>142875</xdr:rowOff>
    </xdr:from>
    <xdr:to>
      <xdr:col>15</xdr:col>
      <xdr:colOff>28575</xdr:colOff>
      <xdr:row>53</xdr:row>
      <xdr:rowOff>152400</xdr:rowOff>
    </xdr:to>
    <xdr:sp macro="" textlink="">
      <xdr:nvSpPr>
        <xdr:cNvPr id="82513" name="Oval 272">
          <a:extLst>
            <a:ext uri="{FF2B5EF4-FFF2-40B4-BE49-F238E27FC236}">
              <a16:creationId xmlns:a16="http://schemas.microsoft.com/office/drawing/2014/main" id="{00000000-0008-0000-0A00-000051420100}"/>
            </a:ext>
          </a:extLst>
        </xdr:cNvPr>
        <xdr:cNvSpPr>
          <a:spLocks noChangeArrowheads="1"/>
        </xdr:cNvSpPr>
      </xdr:nvSpPr>
      <xdr:spPr bwMode="auto">
        <a:xfrm>
          <a:off x="3324225" y="87344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123825</xdr:colOff>
      <xdr:row>51</xdr:row>
      <xdr:rowOff>57150</xdr:rowOff>
    </xdr:from>
    <xdr:to>
      <xdr:col>17</xdr:col>
      <xdr:colOff>95250</xdr:colOff>
      <xdr:row>52</xdr:row>
      <xdr:rowOff>66675</xdr:rowOff>
    </xdr:to>
    <xdr:sp macro="" textlink="">
      <xdr:nvSpPr>
        <xdr:cNvPr id="82514" name="Oval 273">
          <a:extLst>
            <a:ext uri="{FF2B5EF4-FFF2-40B4-BE49-F238E27FC236}">
              <a16:creationId xmlns:a16="http://schemas.microsoft.com/office/drawing/2014/main" id="{00000000-0008-0000-0A00-000052420100}"/>
            </a:ext>
          </a:extLst>
        </xdr:cNvPr>
        <xdr:cNvSpPr>
          <a:spLocks noChangeArrowheads="1"/>
        </xdr:cNvSpPr>
      </xdr:nvSpPr>
      <xdr:spPr bwMode="auto">
        <a:xfrm>
          <a:off x="3943350" y="84677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323850</xdr:colOff>
      <xdr:row>51</xdr:row>
      <xdr:rowOff>152400</xdr:rowOff>
    </xdr:from>
    <xdr:to>
      <xdr:col>16</xdr:col>
      <xdr:colOff>142875</xdr:colOff>
      <xdr:row>52</xdr:row>
      <xdr:rowOff>161925</xdr:rowOff>
    </xdr:to>
    <xdr:sp macro="" textlink="">
      <xdr:nvSpPr>
        <xdr:cNvPr id="82515" name="Oval 274">
          <a:extLst>
            <a:ext uri="{FF2B5EF4-FFF2-40B4-BE49-F238E27FC236}">
              <a16:creationId xmlns:a16="http://schemas.microsoft.com/office/drawing/2014/main" id="{00000000-0008-0000-0A00-000053420100}"/>
            </a:ext>
          </a:extLst>
        </xdr:cNvPr>
        <xdr:cNvSpPr>
          <a:spLocks noChangeArrowheads="1"/>
        </xdr:cNvSpPr>
      </xdr:nvSpPr>
      <xdr:spPr bwMode="auto">
        <a:xfrm>
          <a:off x="3790950" y="85629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171450</xdr:colOff>
      <xdr:row>52</xdr:row>
      <xdr:rowOff>38100</xdr:rowOff>
    </xdr:from>
    <xdr:to>
      <xdr:col>15</xdr:col>
      <xdr:colOff>342900</xdr:colOff>
      <xdr:row>53</xdr:row>
      <xdr:rowOff>47625</xdr:rowOff>
    </xdr:to>
    <xdr:sp macro="" textlink="">
      <xdr:nvSpPr>
        <xdr:cNvPr id="82516" name="Oval 275">
          <a:extLst>
            <a:ext uri="{FF2B5EF4-FFF2-40B4-BE49-F238E27FC236}">
              <a16:creationId xmlns:a16="http://schemas.microsoft.com/office/drawing/2014/main" id="{00000000-0008-0000-0A00-000054420100}"/>
            </a:ext>
          </a:extLst>
        </xdr:cNvPr>
        <xdr:cNvSpPr>
          <a:spLocks noChangeArrowheads="1"/>
        </xdr:cNvSpPr>
      </xdr:nvSpPr>
      <xdr:spPr bwMode="auto">
        <a:xfrm>
          <a:off x="3638550" y="86296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38100</xdr:colOff>
      <xdr:row>50</xdr:row>
      <xdr:rowOff>114300</xdr:rowOff>
    </xdr:from>
    <xdr:to>
      <xdr:col>18</xdr:col>
      <xdr:colOff>9525</xdr:colOff>
      <xdr:row>51</xdr:row>
      <xdr:rowOff>123825</xdr:rowOff>
    </xdr:to>
    <xdr:sp macro="" textlink="">
      <xdr:nvSpPr>
        <xdr:cNvPr id="82517" name="Oval 276">
          <a:extLst>
            <a:ext uri="{FF2B5EF4-FFF2-40B4-BE49-F238E27FC236}">
              <a16:creationId xmlns:a16="http://schemas.microsoft.com/office/drawing/2014/main" id="{00000000-0008-0000-0A00-000055420100}"/>
            </a:ext>
          </a:extLst>
        </xdr:cNvPr>
        <xdr:cNvSpPr>
          <a:spLocks noChangeArrowheads="1"/>
        </xdr:cNvSpPr>
      </xdr:nvSpPr>
      <xdr:spPr bwMode="auto">
        <a:xfrm>
          <a:off x="4057650" y="83439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209550</xdr:colOff>
      <xdr:row>37</xdr:row>
      <xdr:rowOff>85725</xdr:rowOff>
    </xdr:from>
    <xdr:to>
      <xdr:col>13</xdr:col>
      <xdr:colOff>333375</xdr:colOff>
      <xdr:row>38</xdr:row>
      <xdr:rowOff>28575</xdr:rowOff>
    </xdr:to>
    <xdr:sp macro="" textlink="">
      <xdr:nvSpPr>
        <xdr:cNvPr id="82518" name="Oval 277">
          <a:extLst>
            <a:ext uri="{FF2B5EF4-FFF2-40B4-BE49-F238E27FC236}">
              <a16:creationId xmlns:a16="http://schemas.microsoft.com/office/drawing/2014/main" id="{00000000-0008-0000-0A00-000056420100}"/>
            </a:ext>
          </a:extLst>
        </xdr:cNvPr>
        <xdr:cNvSpPr>
          <a:spLocks noChangeArrowheads="1"/>
        </xdr:cNvSpPr>
      </xdr:nvSpPr>
      <xdr:spPr bwMode="auto">
        <a:xfrm>
          <a:off x="2971800" y="5962650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37</xdr:row>
      <xdr:rowOff>85725</xdr:rowOff>
    </xdr:from>
    <xdr:to>
      <xdr:col>14</xdr:col>
      <xdr:colOff>123825</xdr:colOff>
      <xdr:row>38</xdr:row>
      <xdr:rowOff>28575</xdr:rowOff>
    </xdr:to>
    <xdr:sp macro="" textlink="">
      <xdr:nvSpPr>
        <xdr:cNvPr id="82519" name="Oval 278">
          <a:extLst>
            <a:ext uri="{FF2B5EF4-FFF2-40B4-BE49-F238E27FC236}">
              <a16:creationId xmlns:a16="http://schemas.microsoft.com/office/drawing/2014/main" id="{00000000-0008-0000-0A00-000057420100}"/>
            </a:ext>
          </a:extLst>
        </xdr:cNvPr>
        <xdr:cNvSpPr>
          <a:spLocks noChangeArrowheads="1"/>
        </xdr:cNvSpPr>
      </xdr:nvSpPr>
      <xdr:spPr bwMode="auto">
        <a:xfrm>
          <a:off x="3114675" y="5962650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142875</xdr:colOff>
      <xdr:row>37</xdr:row>
      <xdr:rowOff>85725</xdr:rowOff>
    </xdr:from>
    <xdr:to>
      <xdr:col>14</xdr:col>
      <xdr:colOff>266700</xdr:colOff>
      <xdr:row>38</xdr:row>
      <xdr:rowOff>28575</xdr:rowOff>
    </xdr:to>
    <xdr:sp macro="" textlink="">
      <xdr:nvSpPr>
        <xdr:cNvPr id="82520" name="Oval 279">
          <a:extLst>
            <a:ext uri="{FF2B5EF4-FFF2-40B4-BE49-F238E27FC236}">
              <a16:creationId xmlns:a16="http://schemas.microsoft.com/office/drawing/2014/main" id="{00000000-0008-0000-0A00-000058420100}"/>
            </a:ext>
          </a:extLst>
        </xdr:cNvPr>
        <xdr:cNvSpPr>
          <a:spLocks noChangeArrowheads="1"/>
        </xdr:cNvSpPr>
      </xdr:nvSpPr>
      <xdr:spPr bwMode="auto">
        <a:xfrm>
          <a:off x="3257550" y="5962650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276225</xdr:colOff>
      <xdr:row>37</xdr:row>
      <xdr:rowOff>95250</xdr:rowOff>
    </xdr:from>
    <xdr:to>
      <xdr:col>15</xdr:col>
      <xdr:colOff>47625</xdr:colOff>
      <xdr:row>38</xdr:row>
      <xdr:rowOff>38100</xdr:rowOff>
    </xdr:to>
    <xdr:sp macro="" textlink="">
      <xdr:nvSpPr>
        <xdr:cNvPr id="82521" name="Oval 280">
          <a:extLst>
            <a:ext uri="{FF2B5EF4-FFF2-40B4-BE49-F238E27FC236}">
              <a16:creationId xmlns:a16="http://schemas.microsoft.com/office/drawing/2014/main" id="{00000000-0008-0000-0A00-000059420100}"/>
            </a:ext>
          </a:extLst>
        </xdr:cNvPr>
        <xdr:cNvSpPr>
          <a:spLocks noChangeArrowheads="1"/>
        </xdr:cNvSpPr>
      </xdr:nvSpPr>
      <xdr:spPr bwMode="auto">
        <a:xfrm>
          <a:off x="3390900" y="5972175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266700</xdr:colOff>
      <xdr:row>38</xdr:row>
      <xdr:rowOff>47625</xdr:rowOff>
    </xdr:from>
    <xdr:to>
      <xdr:col>15</xdr:col>
      <xdr:colOff>38100</xdr:colOff>
      <xdr:row>38</xdr:row>
      <xdr:rowOff>161925</xdr:rowOff>
    </xdr:to>
    <xdr:sp macro="" textlink="">
      <xdr:nvSpPr>
        <xdr:cNvPr id="82522" name="Oval 281">
          <a:extLst>
            <a:ext uri="{FF2B5EF4-FFF2-40B4-BE49-F238E27FC236}">
              <a16:creationId xmlns:a16="http://schemas.microsoft.com/office/drawing/2014/main" id="{00000000-0008-0000-0A00-00005A420100}"/>
            </a:ext>
          </a:extLst>
        </xdr:cNvPr>
        <xdr:cNvSpPr>
          <a:spLocks noChangeArrowheads="1"/>
        </xdr:cNvSpPr>
      </xdr:nvSpPr>
      <xdr:spPr bwMode="auto">
        <a:xfrm>
          <a:off x="3381375" y="6105525"/>
          <a:ext cx="1238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142875</xdr:colOff>
      <xdr:row>38</xdr:row>
      <xdr:rowOff>19050</xdr:rowOff>
    </xdr:from>
    <xdr:to>
      <xdr:col>14</xdr:col>
      <xdr:colOff>266700</xdr:colOff>
      <xdr:row>38</xdr:row>
      <xdr:rowOff>133350</xdr:rowOff>
    </xdr:to>
    <xdr:sp macro="" textlink="">
      <xdr:nvSpPr>
        <xdr:cNvPr id="82523" name="Oval 282">
          <a:extLst>
            <a:ext uri="{FF2B5EF4-FFF2-40B4-BE49-F238E27FC236}">
              <a16:creationId xmlns:a16="http://schemas.microsoft.com/office/drawing/2014/main" id="{00000000-0008-0000-0A00-00005B420100}"/>
            </a:ext>
          </a:extLst>
        </xdr:cNvPr>
        <xdr:cNvSpPr>
          <a:spLocks noChangeArrowheads="1"/>
        </xdr:cNvSpPr>
      </xdr:nvSpPr>
      <xdr:spPr bwMode="auto">
        <a:xfrm>
          <a:off x="3257550" y="6076950"/>
          <a:ext cx="1238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9525</xdr:colOff>
      <xdr:row>38</xdr:row>
      <xdr:rowOff>19050</xdr:rowOff>
    </xdr:from>
    <xdr:to>
      <xdr:col>14</xdr:col>
      <xdr:colOff>133350</xdr:colOff>
      <xdr:row>38</xdr:row>
      <xdr:rowOff>133350</xdr:rowOff>
    </xdr:to>
    <xdr:sp macro="" textlink="">
      <xdr:nvSpPr>
        <xdr:cNvPr id="82524" name="Oval 283">
          <a:extLst>
            <a:ext uri="{FF2B5EF4-FFF2-40B4-BE49-F238E27FC236}">
              <a16:creationId xmlns:a16="http://schemas.microsoft.com/office/drawing/2014/main" id="{00000000-0008-0000-0A00-00005C420100}"/>
            </a:ext>
          </a:extLst>
        </xdr:cNvPr>
        <xdr:cNvSpPr>
          <a:spLocks noChangeArrowheads="1"/>
        </xdr:cNvSpPr>
      </xdr:nvSpPr>
      <xdr:spPr bwMode="auto">
        <a:xfrm>
          <a:off x="3124200" y="6076950"/>
          <a:ext cx="1238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238125</xdr:colOff>
      <xdr:row>38</xdr:row>
      <xdr:rowOff>28575</xdr:rowOff>
    </xdr:from>
    <xdr:to>
      <xdr:col>13</xdr:col>
      <xdr:colOff>333375</xdr:colOff>
      <xdr:row>38</xdr:row>
      <xdr:rowOff>133350</xdr:rowOff>
    </xdr:to>
    <xdr:sp macro="" textlink="">
      <xdr:nvSpPr>
        <xdr:cNvPr id="82525" name="Oval 284">
          <a:extLst>
            <a:ext uri="{FF2B5EF4-FFF2-40B4-BE49-F238E27FC236}">
              <a16:creationId xmlns:a16="http://schemas.microsoft.com/office/drawing/2014/main" id="{00000000-0008-0000-0A00-00005D420100}"/>
            </a:ext>
          </a:extLst>
        </xdr:cNvPr>
        <xdr:cNvSpPr>
          <a:spLocks noChangeArrowheads="1"/>
        </xdr:cNvSpPr>
      </xdr:nvSpPr>
      <xdr:spPr bwMode="auto">
        <a:xfrm>
          <a:off x="3000375" y="6086475"/>
          <a:ext cx="952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38</xdr:row>
      <xdr:rowOff>142875</xdr:rowOff>
    </xdr:from>
    <xdr:to>
      <xdr:col>14</xdr:col>
      <xdr:colOff>123825</xdr:colOff>
      <xdr:row>39</xdr:row>
      <xdr:rowOff>38100</xdr:rowOff>
    </xdr:to>
    <xdr:sp macro="" textlink="">
      <xdr:nvSpPr>
        <xdr:cNvPr id="82526" name="Oval 285">
          <a:extLst>
            <a:ext uri="{FF2B5EF4-FFF2-40B4-BE49-F238E27FC236}">
              <a16:creationId xmlns:a16="http://schemas.microsoft.com/office/drawing/2014/main" id="{00000000-0008-0000-0A00-00005E420100}"/>
            </a:ext>
          </a:extLst>
        </xdr:cNvPr>
        <xdr:cNvSpPr>
          <a:spLocks noChangeArrowheads="1"/>
        </xdr:cNvSpPr>
      </xdr:nvSpPr>
      <xdr:spPr bwMode="auto">
        <a:xfrm>
          <a:off x="3162300" y="6200775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38</xdr:row>
      <xdr:rowOff>142875</xdr:rowOff>
    </xdr:from>
    <xdr:to>
      <xdr:col>14</xdr:col>
      <xdr:colOff>200025</xdr:colOff>
      <xdr:row>39</xdr:row>
      <xdr:rowOff>38100</xdr:rowOff>
    </xdr:to>
    <xdr:sp macro="" textlink="">
      <xdr:nvSpPr>
        <xdr:cNvPr id="82527" name="Oval 286">
          <a:extLst>
            <a:ext uri="{FF2B5EF4-FFF2-40B4-BE49-F238E27FC236}">
              <a16:creationId xmlns:a16="http://schemas.microsoft.com/office/drawing/2014/main" id="{00000000-0008-0000-0A00-00005F420100}"/>
            </a:ext>
          </a:extLst>
        </xdr:cNvPr>
        <xdr:cNvSpPr>
          <a:spLocks noChangeArrowheads="1"/>
        </xdr:cNvSpPr>
      </xdr:nvSpPr>
      <xdr:spPr bwMode="auto">
        <a:xfrm>
          <a:off x="3238500" y="6200775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257175</xdr:colOff>
      <xdr:row>38</xdr:row>
      <xdr:rowOff>161925</xdr:rowOff>
    </xdr:from>
    <xdr:to>
      <xdr:col>15</xdr:col>
      <xdr:colOff>38100</xdr:colOff>
      <xdr:row>39</xdr:row>
      <xdr:rowOff>47625</xdr:rowOff>
    </xdr:to>
    <xdr:sp macro="" textlink="">
      <xdr:nvSpPr>
        <xdr:cNvPr id="82528" name="Oval 287">
          <a:extLst>
            <a:ext uri="{FF2B5EF4-FFF2-40B4-BE49-F238E27FC236}">
              <a16:creationId xmlns:a16="http://schemas.microsoft.com/office/drawing/2014/main" id="{00000000-0008-0000-0A00-000060420100}"/>
            </a:ext>
          </a:extLst>
        </xdr:cNvPr>
        <xdr:cNvSpPr>
          <a:spLocks noChangeArrowheads="1"/>
        </xdr:cNvSpPr>
      </xdr:nvSpPr>
      <xdr:spPr bwMode="auto">
        <a:xfrm>
          <a:off x="3371850" y="6219825"/>
          <a:ext cx="133350" cy="66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314325</xdr:colOff>
      <xdr:row>38</xdr:row>
      <xdr:rowOff>95250</xdr:rowOff>
    </xdr:from>
    <xdr:to>
      <xdr:col>14</xdr:col>
      <xdr:colOff>38100</xdr:colOff>
      <xdr:row>39</xdr:row>
      <xdr:rowOff>28575</xdr:rowOff>
    </xdr:to>
    <xdr:sp macro="" textlink="">
      <xdr:nvSpPr>
        <xdr:cNvPr id="82529" name="Oval 288">
          <a:extLst>
            <a:ext uri="{FF2B5EF4-FFF2-40B4-BE49-F238E27FC236}">
              <a16:creationId xmlns:a16="http://schemas.microsoft.com/office/drawing/2014/main" id="{00000000-0008-0000-0A00-000061420100}"/>
            </a:ext>
          </a:extLst>
        </xdr:cNvPr>
        <xdr:cNvSpPr>
          <a:spLocks noChangeArrowheads="1"/>
        </xdr:cNvSpPr>
      </xdr:nvSpPr>
      <xdr:spPr bwMode="auto">
        <a:xfrm>
          <a:off x="3076575" y="6153150"/>
          <a:ext cx="762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228600</xdr:colOff>
      <xdr:row>38</xdr:row>
      <xdr:rowOff>142875</xdr:rowOff>
    </xdr:from>
    <xdr:to>
      <xdr:col>13</xdr:col>
      <xdr:colOff>304800</xdr:colOff>
      <xdr:row>39</xdr:row>
      <xdr:rowOff>66675</xdr:rowOff>
    </xdr:to>
    <xdr:sp macro="" textlink="">
      <xdr:nvSpPr>
        <xdr:cNvPr id="82530" name="Oval 289">
          <a:extLst>
            <a:ext uri="{FF2B5EF4-FFF2-40B4-BE49-F238E27FC236}">
              <a16:creationId xmlns:a16="http://schemas.microsoft.com/office/drawing/2014/main" id="{00000000-0008-0000-0A00-000062420100}"/>
            </a:ext>
          </a:extLst>
        </xdr:cNvPr>
        <xdr:cNvSpPr>
          <a:spLocks noChangeArrowheads="1"/>
        </xdr:cNvSpPr>
      </xdr:nvSpPr>
      <xdr:spPr bwMode="auto">
        <a:xfrm>
          <a:off x="2990850" y="6200775"/>
          <a:ext cx="762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190500</xdr:colOff>
      <xdr:row>44</xdr:row>
      <xdr:rowOff>114300</xdr:rowOff>
    </xdr:from>
    <xdr:to>
      <xdr:col>5</xdr:col>
      <xdr:colOff>9525</xdr:colOff>
      <xdr:row>45</xdr:row>
      <xdr:rowOff>66675</xdr:rowOff>
    </xdr:to>
    <xdr:sp macro="" textlink="">
      <xdr:nvSpPr>
        <xdr:cNvPr id="82531" name="Oval 290">
          <a:extLst>
            <a:ext uri="{FF2B5EF4-FFF2-40B4-BE49-F238E27FC236}">
              <a16:creationId xmlns:a16="http://schemas.microsoft.com/office/drawing/2014/main" id="{00000000-0008-0000-0A00-000063420100}"/>
            </a:ext>
          </a:extLst>
        </xdr:cNvPr>
        <xdr:cNvSpPr>
          <a:spLocks noChangeArrowheads="1"/>
        </xdr:cNvSpPr>
      </xdr:nvSpPr>
      <xdr:spPr bwMode="auto">
        <a:xfrm>
          <a:off x="1552575" y="7258050"/>
          <a:ext cx="952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247650</xdr:colOff>
      <xdr:row>38</xdr:row>
      <xdr:rowOff>9525</xdr:rowOff>
    </xdr:from>
    <xdr:to>
      <xdr:col>14</xdr:col>
      <xdr:colOff>19050</xdr:colOff>
      <xdr:row>38</xdr:row>
      <xdr:rowOff>123825</xdr:rowOff>
    </xdr:to>
    <xdr:sp macro="" textlink="">
      <xdr:nvSpPr>
        <xdr:cNvPr id="82532" name="Oval 291">
          <a:extLst>
            <a:ext uri="{FF2B5EF4-FFF2-40B4-BE49-F238E27FC236}">
              <a16:creationId xmlns:a16="http://schemas.microsoft.com/office/drawing/2014/main" id="{00000000-0008-0000-0A00-000064420100}"/>
            </a:ext>
          </a:extLst>
        </xdr:cNvPr>
        <xdr:cNvSpPr>
          <a:spLocks noChangeArrowheads="1"/>
        </xdr:cNvSpPr>
      </xdr:nvSpPr>
      <xdr:spPr bwMode="auto">
        <a:xfrm>
          <a:off x="3009900" y="6067425"/>
          <a:ext cx="1238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180975</xdr:colOff>
      <xdr:row>45</xdr:row>
      <xdr:rowOff>76200</xdr:rowOff>
    </xdr:from>
    <xdr:to>
      <xdr:col>5</xdr:col>
      <xdr:colOff>0</xdr:colOff>
      <xdr:row>46</xdr:row>
      <xdr:rowOff>28575</xdr:rowOff>
    </xdr:to>
    <xdr:sp macro="" textlink="">
      <xdr:nvSpPr>
        <xdr:cNvPr id="82533" name="Oval 292">
          <a:extLst>
            <a:ext uri="{FF2B5EF4-FFF2-40B4-BE49-F238E27FC236}">
              <a16:creationId xmlns:a16="http://schemas.microsoft.com/office/drawing/2014/main" id="{00000000-0008-0000-0A00-000065420100}"/>
            </a:ext>
          </a:extLst>
        </xdr:cNvPr>
        <xdr:cNvSpPr>
          <a:spLocks noChangeArrowheads="1"/>
        </xdr:cNvSpPr>
      </xdr:nvSpPr>
      <xdr:spPr bwMode="auto">
        <a:xfrm>
          <a:off x="1543050" y="7400925"/>
          <a:ext cx="952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44</xdr:row>
      <xdr:rowOff>95250</xdr:rowOff>
    </xdr:from>
    <xdr:to>
      <xdr:col>5</xdr:col>
      <xdr:colOff>104775</xdr:colOff>
      <xdr:row>45</xdr:row>
      <xdr:rowOff>47625</xdr:rowOff>
    </xdr:to>
    <xdr:sp macro="" textlink="">
      <xdr:nvSpPr>
        <xdr:cNvPr id="82534" name="Oval 293">
          <a:extLst>
            <a:ext uri="{FF2B5EF4-FFF2-40B4-BE49-F238E27FC236}">
              <a16:creationId xmlns:a16="http://schemas.microsoft.com/office/drawing/2014/main" id="{00000000-0008-0000-0A00-000066420100}"/>
            </a:ext>
          </a:extLst>
        </xdr:cNvPr>
        <xdr:cNvSpPr>
          <a:spLocks noChangeArrowheads="1"/>
        </xdr:cNvSpPr>
      </xdr:nvSpPr>
      <xdr:spPr bwMode="auto">
        <a:xfrm>
          <a:off x="1647825" y="7239000"/>
          <a:ext cx="952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114300</xdr:colOff>
      <xdr:row>44</xdr:row>
      <xdr:rowOff>123825</xdr:rowOff>
    </xdr:from>
    <xdr:to>
      <xdr:col>5</xdr:col>
      <xdr:colOff>257175</xdr:colOff>
      <xdr:row>45</xdr:row>
      <xdr:rowOff>66675</xdr:rowOff>
    </xdr:to>
    <xdr:sp macro="" textlink="">
      <xdr:nvSpPr>
        <xdr:cNvPr id="82535" name="Oval 294">
          <a:extLst>
            <a:ext uri="{FF2B5EF4-FFF2-40B4-BE49-F238E27FC236}">
              <a16:creationId xmlns:a16="http://schemas.microsoft.com/office/drawing/2014/main" id="{00000000-0008-0000-0A00-000067420100}"/>
            </a:ext>
          </a:extLst>
        </xdr:cNvPr>
        <xdr:cNvSpPr>
          <a:spLocks noChangeArrowheads="1"/>
        </xdr:cNvSpPr>
      </xdr:nvSpPr>
      <xdr:spPr bwMode="auto">
        <a:xfrm>
          <a:off x="1752600" y="7267575"/>
          <a:ext cx="14287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45</xdr:row>
      <xdr:rowOff>66675</xdr:rowOff>
    </xdr:from>
    <xdr:to>
      <xdr:col>5</xdr:col>
      <xdr:colOff>104775</xdr:colOff>
      <xdr:row>46</xdr:row>
      <xdr:rowOff>19050</xdr:rowOff>
    </xdr:to>
    <xdr:sp macro="" textlink="">
      <xdr:nvSpPr>
        <xdr:cNvPr id="82536" name="Oval 295">
          <a:extLst>
            <a:ext uri="{FF2B5EF4-FFF2-40B4-BE49-F238E27FC236}">
              <a16:creationId xmlns:a16="http://schemas.microsoft.com/office/drawing/2014/main" id="{00000000-0008-0000-0A00-000068420100}"/>
            </a:ext>
          </a:extLst>
        </xdr:cNvPr>
        <xdr:cNvSpPr>
          <a:spLocks noChangeArrowheads="1"/>
        </xdr:cNvSpPr>
      </xdr:nvSpPr>
      <xdr:spPr bwMode="auto">
        <a:xfrm>
          <a:off x="1647825" y="7391400"/>
          <a:ext cx="952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45</xdr:row>
      <xdr:rowOff>66675</xdr:rowOff>
    </xdr:from>
    <xdr:to>
      <xdr:col>5</xdr:col>
      <xdr:colOff>247650</xdr:colOff>
      <xdr:row>46</xdr:row>
      <xdr:rowOff>9525</xdr:rowOff>
    </xdr:to>
    <xdr:sp macro="" textlink="">
      <xdr:nvSpPr>
        <xdr:cNvPr id="82537" name="Oval 296">
          <a:extLst>
            <a:ext uri="{FF2B5EF4-FFF2-40B4-BE49-F238E27FC236}">
              <a16:creationId xmlns:a16="http://schemas.microsoft.com/office/drawing/2014/main" id="{00000000-0008-0000-0A00-000069420100}"/>
            </a:ext>
          </a:extLst>
        </xdr:cNvPr>
        <xdr:cNvSpPr>
          <a:spLocks noChangeArrowheads="1"/>
        </xdr:cNvSpPr>
      </xdr:nvSpPr>
      <xdr:spPr bwMode="auto">
        <a:xfrm>
          <a:off x="1781175" y="7391400"/>
          <a:ext cx="10477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46</xdr:row>
      <xdr:rowOff>0</xdr:rowOff>
    </xdr:from>
    <xdr:to>
      <xdr:col>5</xdr:col>
      <xdr:colOff>238125</xdr:colOff>
      <xdr:row>46</xdr:row>
      <xdr:rowOff>114300</xdr:rowOff>
    </xdr:to>
    <xdr:sp macro="" textlink="">
      <xdr:nvSpPr>
        <xdr:cNvPr id="82538" name="Oval 297">
          <a:extLst>
            <a:ext uri="{FF2B5EF4-FFF2-40B4-BE49-F238E27FC236}">
              <a16:creationId xmlns:a16="http://schemas.microsoft.com/office/drawing/2014/main" id="{00000000-0008-0000-0A00-00006A420100}"/>
            </a:ext>
          </a:extLst>
        </xdr:cNvPr>
        <xdr:cNvSpPr>
          <a:spLocks noChangeArrowheads="1"/>
        </xdr:cNvSpPr>
      </xdr:nvSpPr>
      <xdr:spPr bwMode="auto">
        <a:xfrm>
          <a:off x="1762125" y="75057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46</xdr:row>
      <xdr:rowOff>38100</xdr:rowOff>
    </xdr:from>
    <xdr:to>
      <xdr:col>4</xdr:col>
      <xdr:colOff>266700</xdr:colOff>
      <xdr:row>47</xdr:row>
      <xdr:rowOff>0</xdr:rowOff>
    </xdr:to>
    <xdr:sp macro="" textlink="">
      <xdr:nvSpPr>
        <xdr:cNvPr id="82539" name="Oval 298">
          <a:extLst>
            <a:ext uri="{FF2B5EF4-FFF2-40B4-BE49-F238E27FC236}">
              <a16:creationId xmlns:a16="http://schemas.microsoft.com/office/drawing/2014/main" id="{00000000-0008-0000-0A00-00006B420100}"/>
            </a:ext>
          </a:extLst>
        </xdr:cNvPr>
        <xdr:cNvSpPr>
          <a:spLocks noChangeArrowheads="1"/>
        </xdr:cNvSpPr>
      </xdr:nvSpPr>
      <xdr:spPr bwMode="auto">
        <a:xfrm>
          <a:off x="1514475" y="7543800"/>
          <a:ext cx="11430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46</xdr:row>
      <xdr:rowOff>9525</xdr:rowOff>
    </xdr:from>
    <xdr:to>
      <xdr:col>5</xdr:col>
      <xdr:colOff>104775</xdr:colOff>
      <xdr:row>46</xdr:row>
      <xdr:rowOff>114300</xdr:rowOff>
    </xdr:to>
    <xdr:sp macro="" textlink="">
      <xdr:nvSpPr>
        <xdr:cNvPr id="82540" name="Oval 299">
          <a:extLst>
            <a:ext uri="{FF2B5EF4-FFF2-40B4-BE49-F238E27FC236}">
              <a16:creationId xmlns:a16="http://schemas.microsoft.com/office/drawing/2014/main" id="{00000000-0008-0000-0A00-00006C420100}"/>
            </a:ext>
          </a:extLst>
        </xdr:cNvPr>
        <xdr:cNvSpPr>
          <a:spLocks noChangeArrowheads="1"/>
        </xdr:cNvSpPr>
      </xdr:nvSpPr>
      <xdr:spPr bwMode="auto">
        <a:xfrm>
          <a:off x="1638300" y="7515225"/>
          <a:ext cx="104775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46</xdr:row>
      <xdr:rowOff>104775</xdr:rowOff>
    </xdr:from>
    <xdr:to>
      <xdr:col>5</xdr:col>
      <xdr:colOff>171450</xdr:colOff>
      <xdr:row>47</xdr:row>
      <xdr:rowOff>66675</xdr:rowOff>
    </xdr:to>
    <xdr:sp macro="" textlink="">
      <xdr:nvSpPr>
        <xdr:cNvPr id="82541" name="Oval 300">
          <a:extLst>
            <a:ext uri="{FF2B5EF4-FFF2-40B4-BE49-F238E27FC236}">
              <a16:creationId xmlns:a16="http://schemas.microsoft.com/office/drawing/2014/main" id="{00000000-0008-0000-0A00-00006D420100}"/>
            </a:ext>
          </a:extLst>
        </xdr:cNvPr>
        <xdr:cNvSpPr>
          <a:spLocks noChangeArrowheads="1"/>
        </xdr:cNvSpPr>
      </xdr:nvSpPr>
      <xdr:spPr bwMode="auto">
        <a:xfrm>
          <a:off x="1695450" y="7610475"/>
          <a:ext cx="11430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46</xdr:row>
      <xdr:rowOff>161925</xdr:rowOff>
    </xdr:from>
    <xdr:to>
      <xdr:col>4</xdr:col>
      <xdr:colOff>247650</xdr:colOff>
      <xdr:row>47</xdr:row>
      <xdr:rowOff>95250</xdr:rowOff>
    </xdr:to>
    <xdr:sp macro="" textlink="">
      <xdr:nvSpPr>
        <xdr:cNvPr id="82542" name="Oval 301">
          <a:extLst>
            <a:ext uri="{FF2B5EF4-FFF2-40B4-BE49-F238E27FC236}">
              <a16:creationId xmlns:a16="http://schemas.microsoft.com/office/drawing/2014/main" id="{00000000-0008-0000-0A00-00006E420100}"/>
            </a:ext>
          </a:extLst>
        </xdr:cNvPr>
        <xdr:cNvSpPr>
          <a:spLocks noChangeArrowheads="1"/>
        </xdr:cNvSpPr>
      </xdr:nvSpPr>
      <xdr:spPr bwMode="auto">
        <a:xfrm>
          <a:off x="1524000" y="7667625"/>
          <a:ext cx="857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257175</xdr:colOff>
      <xdr:row>46</xdr:row>
      <xdr:rowOff>114300</xdr:rowOff>
    </xdr:from>
    <xdr:to>
      <xdr:col>5</xdr:col>
      <xdr:colOff>57150</xdr:colOff>
      <xdr:row>47</xdr:row>
      <xdr:rowOff>66675</xdr:rowOff>
    </xdr:to>
    <xdr:sp macro="" textlink="">
      <xdr:nvSpPr>
        <xdr:cNvPr id="82543" name="Oval 302">
          <a:extLst>
            <a:ext uri="{FF2B5EF4-FFF2-40B4-BE49-F238E27FC236}">
              <a16:creationId xmlns:a16="http://schemas.microsoft.com/office/drawing/2014/main" id="{00000000-0008-0000-0A00-00006F420100}"/>
            </a:ext>
          </a:extLst>
        </xdr:cNvPr>
        <xdr:cNvSpPr>
          <a:spLocks noChangeArrowheads="1"/>
        </xdr:cNvSpPr>
      </xdr:nvSpPr>
      <xdr:spPr bwMode="auto">
        <a:xfrm>
          <a:off x="1619250" y="7620000"/>
          <a:ext cx="7620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161925</xdr:colOff>
      <xdr:row>46</xdr:row>
      <xdr:rowOff>142875</xdr:rowOff>
    </xdr:from>
    <xdr:to>
      <xdr:col>5</xdr:col>
      <xdr:colOff>238125</xdr:colOff>
      <xdr:row>47</xdr:row>
      <xdr:rowOff>114300</xdr:rowOff>
    </xdr:to>
    <xdr:sp macro="" textlink="">
      <xdr:nvSpPr>
        <xdr:cNvPr id="82544" name="Oval 303">
          <a:extLst>
            <a:ext uri="{FF2B5EF4-FFF2-40B4-BE49-F238E27FC236}">
              <a16:creationId xmlns:a16="http://schemas.microsoft.com/office/drawing/2014/main" id="{00000000-0008-0000-0A00-000070420100}"/>
            </a:ext>
          </a:extLst>
        </xdr:cNvPr>
        <xdr:cNvSpPr>
          <a:spLocks noChangeArrowheads="1"/>
        </xdr:cNvSpPr>
      </xdr:nvSpPr>
      <xdr:spPr bwMode="auto">
        <a:xfrm>
          <a:off x="1800225" y="7648575"/>
          <a:ext cx="762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47</xdr:row>
      <xdr:rowOff>47625</xdr:rowOff>
    </xdr:from>
    <xdr:to>
      <xdr:col>5</xdr:col>
      <xdr:colOff>180975</xdr:colOff>
      <xdr:row>48</xdr:row>
      <xdr:rowOff>0</xdr:rowOff>
    </xdr:to>
    <xdr:sp macro="" textlink="">
      <xdr:nvSpPr>
        <xdr:cNvPr id="82545" name="Oval 304">
          <a:extLst>
            <a:ext uri="{FF2B5EF4-FFF2-40B4-BE49-F238E27FC236}">
              <a16:creationId xmlns:a16="http://schemas.microsoft.com/office/drawing/2014/main" id="{00000000-0008-0000-0A00-000071420100}"/>
            </a:ext>
          </a:extLst>
        </xdr:cNvPr>
        <xdr:cNvSpPr>
          <a:spLocks noChangeArrowheads="1"/>
        </xdr:cNvSpPr>
      </xdr:nvSpPr>
      <xdr:spPr bwMode="auto">
        <a:xfrm>
          <a:off x="1695450" y="7734300"/>
          <a:ext cx="12382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47</xdr:row>
      <xdr:rowOff>66675</xdr:rowOff>
    </xdr:from>
    <xdr:to>
      <xdr:col>5</xdr:col>
      <xdr:colOff>66675</xdr:colOff>
      <xdr:row>48</xdr:row>
      <xdr:rowOff>19050</xdr:rowOff>
    </xdr:to>
    <xdr:sp macro="" textlink="">
      <xdr:nvSpPr>
        <xdr:cNvPr id="82546" name="Oval 305">
          <a:extLst>
            <a:ext uri="{FF2B5EF4-FFF2-40B4-BE49-F238E27FC236}">
              <a16:creationId xmlns:a16="http://schemas.microsoft.com/office/drawing/2014/main" id="{00000000-0008-0000-0A00-000072420100}"/>
            </a:ext>
          </a:extLst>
        </xdr:cNvPr>
        <xdr:cNvSpPr>
          <a:spLocks noChangeArrowheads="1"/>
        </xdr:cNvSpPr>
      </xdr:nvSpPr>
      <xdr:spPr bwMode="auto">
        <a:xfrm>
          <a:off x="1581150" y="7753350"/>
          <a:ext cx="12382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76200</xdr:colOff>
      <xdr:row>44</xdr:row>
      <xdr:rowOff>57150</xdr:rowOff>
    </xdr:from>
    <xdr:to>
      <xdr:col>21</xdr:col>
      <xdr:colOff>47625</xdr:colOff>
      <xdr:row>45</xdr:row>
      <xdr:rowOff>9525</xdr:rowOff>
    </xdr:to>
    <xdr:sp macro="" textlink="">
      <xdr:nvSpPr>
        <xdr:cNvPr id="82547" name="Oval 306">
          <a:extLst>
            <a:ext uri="{FF2B5EF4-FFF2-40B4-BE49-F238E27FC236}">
              <a16:creationId xmlns:a16="http://schemas.microsoft.com/office/drawing/2014/main" id="{00000000-0008-0000-0A00-000073420100}"/>
            </a:ext>
          </a:extLst>
        </xdr:cNvPr>
        <xdr:cNvSpPr>
          <a:spLocks noChangeArrowheads="1"/>
        </xdr:cNvSpPr>
      </xdr:nvSpPr>
      <xdr:spPr bwMode="auto">
        <a:xfrm>
          <a:off x="4524375" y="7200900"/>
          <a:ext cx="952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47625</xdr:colOff>
      <xdr:row>44</xdr:row>
      <xdr:rowOff>47625</xdr:rowOff>
    </xdr:from>
    <xdr:to>
      <xdr:col>21</xdr:col>
      <xdr:colOff>142875</xdr:colOff>
      <xdr:row>45</xdr:row>
      <xdr:rowOff>0</xdr:rowOff>
    </xdr:to>
    <xdr:sp macro="" textlink="">
      <xdr:nvSpPr>
        <xdr:cNvPr id="82548" name="Oval 307">
          <a:extLst>
            <a:ext uri="{FF2B5EF4-FFF2-40B4-BE49-F238E27FC236}">
              <a16:creationId xmlns:a16="http://schemas.microsoft.com/office/drawing/2014/main" id="{00000000-0008-0000-0A00-000074420100}"/>
            </a:ext>
          </a:extLst>
        </xdr:cNvPr>
        <xdr:cNvSpPr>
          <a:spLocks noChangeArrowheads="1"/>
        </xdr:cNvSpPr>
      </xdr:nvSpPr>
      <xdr:spPr bwMode="auto">
        <a:xfrm>
          <a:off x="4619625" y="7191375"/>
          <a:ext cx="952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45</xdr:row>
      <xdr:rowOff>19050</xdr:rowOff>
    </xdr:from>
    <xdr:to>
      <xdr:col>21</xdr:col>
      <xdr:colOff>152400</xdr:colOff>
      <xdr:row>45</xdr:row>
      <xdr:rowOff>142875</xdr:rowOff>
    </xdr:to>
    <xdr:sp macro="" textlink="">
      <xdr:nvSpPr>
        <xdr:cNvPr id="82549" name="Oval 308">
          <a:extLst>
            <a:ext uri="{FF2B5EF4-FFF2-40B4-BE49-F238E27FC236}">
              <a16:creationId xmlns:a16="http://schemas.microsoft.com/office/drawing/2014/main" id="{00000000-0008-0000-0A00-000075420100}"/>
            </a:ext>
          </a:extLst>
        </xdr:cNvPr>
        <xdr:cNvSpPr>
          <a:spLocks noChangeArrowheads="1"/>
        </xdr:cNvSpPr>
      </xdr:nvSpPr>
      <xdr:spPr bwMode="auto">
        <a:xfrm>
          <a:off x="4629150" y="7343775"/>
          <a:ext cx="952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257175</xdr:colOff>
      <xdr:row>44</xdr:row>
      <xdr:rowOff>66675</xdr:rowOff>
    </xdr:from>
    <xdr:to>
      <xdr:col>22</xdr:col>
      <xdr:colOff>76200</xdr:colOff>
      <xdr:row>45</xdr:row>
      <xdr:rowOff>19050</xdr:rowOff>
    </xdr:to>
    <xdr:sp macro="" textlink="">
      <xdr:nvSpPr>
        <xdr:cNvPr id="82550" name="Oval 309">
          <a:extLst>
            <a:ext uri="{FF2B5EF4-FFF2-40B4-BE49-F238E27FC236}">
              <a16:creationId xmlns:a16="http://schemas.microsoft.com/office/drawing/2014/main" id="{00000000-0008-0000-0A00-000076420100}"/>
            </a:ext>
          </a:extLst>
        </xdr:cNvPr>
        <xdr:cNvSpPr>
          <a:spLocks noChangeArrowheads="1"/>
        </xdr:cNvSpPr>
      </xdr:nvSpPr>
      <xdr:spPr bwMode="auto">
        <a:xfrm>
          <a:off x="4829175" y="7210425"/>
          <a:ext cx="952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104775</xdr:colOff>
      <xdr:row>45</xdr:row>
      <xdr:rowOff>9525</xdr:rowOff>
    </xdr:from>
    <xdr:to>
      <xdr:col>21</xdr:col>
      <xdr:colOff>76200</xdr:colOff>
      <xdr:row>45</xdr:row>
      <xdr:rowOff>133350</xdr:rowOff>
    </xdr:to>
    <xdr:sp macro="" textlink="">
      <xdr:nvSpPr>
        <xdr:cNvPr id="82551" name="Oval 310">
          <a:extLst>
            <a:ext uri="{FF2B5EF4-FFF2-40B4-BE49-F238E27FC236}">
              <a16:creationId xmlns:a16="http://schemas.microsoft.com/office/drawing/2014/main" id="{00000000-0008-0000-0A00-000077420100}"/>
            </a:ext>
          </a:extLst>
        </xdr:cNvPr>
        <xdr:cNvSpPr>
          <a:spLocks noChangeArrowheads="1"/>
        </xdr:cNvSpPr>
      </xdr:nvSpPr>
      <xdr:spPr bwMode="auto">
        <a:xfrm>
          <a:off x="4552950" y="7334250"/>
          <a:ext cx="952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142875</xdr:colOff>
      <xdr:row>44</xdr:row>
      <xdr:rowOff>38100</xdr:rowOff>
    </xdr:from>
    <xdr:to>
      <xdr:col>21</xdr:col>
      <xdr:colOff>238125</xdr:colOff>
      <xdr:row>44</xdr:row>
      <xdr:rowOff>161925</xdr:rowOff>
    </xdr:to>
    <xdr:sp macro="" textlink="">
      <xdr:nvSpPr>
        <xdr:cNvPr id="82552" name="Oval 311">
          <a:extLst>
            <a:ext uri="{FF2B5EF4-FFF2-40B4-BE49-F238E27FC236}">
              <a16:creationId xmlns:a16="http://schemas.microsoft.com/office/drawing/2014/main" id="{00000000-0008-0000-0A00-000078420100}"/>
            </a:ext>
          </a:extLst>
        </xdr:cNvPr>
        <xdr:cNvSpPr>
          <a:spLocks noChangeArrowheads="1"/>
        </xdr:cNvSpPr>
      </xdr:nvSpPr>
      <xdr:spPr bwMode="auto">
        <a:xfrm>
          <a:off x="4714875" y="7181850"/>
          <a:ext cx="952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228600</xdr:colOff>
      <xdr:row>45</xdr:row>
      <xdr:rowOff>19050</xdr:rowOff>
    </xdr:from>
    <xdr:to>
      <xdr:col>22</xdr:col>
      <xdr:colOff>104775</xdr:colOff>
      <xdr:row>45</xdr:row>
      <xdr:rowOff>114300</xdr:rowOff>
    </xdr:to>
    <xdr:sp macro="" textlink="">
      <xdr:nvSpPr>
        <xdr:cNvPr id="82553" name="Oval 312">
          <a:extLst>
            <a:ext uri="{FF2B5EF4-FFF2-40B4-BE49-F238E27FC236}">
              <a16:creationId xmlns:a16="http://schemas.microsoft.com/office/drawing/2014/main" id="{00000000-0008-0000-0A00-000079420100}"/>
            </a:ext>
          </a:extLst>
        </xdr:cNvPr>
        <xdr:cNvSpPr>
          <a:spLocks noChangeArrowheads="1"/>
        </xdr:cNvSpPr>
      </xdr:nvSpPr>
      <xdr:spPr bwMode="auto">
        <a:xfrm>
          <a:off x="4800600" y="7343775"/>
          <a:ext cx="15240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152400</xdr:colOff>
      <xdr:row>44</xdr:row>
      <xdr:rowOff>161925</xdr:rowOff>
    </xdr:from>
    <xdr:to>
      <xdr:col>21</xdr:col>
      <xdr:colOff>228600</xdr:colOff>
      <xdr:row>45</xdr:row>
      <xdr:rowOff>161925</xdr:rowOff>
    </xdr:to>
    <xdr:sp macro="" textlink="">
      <xdr:nvSpPr>
        <xdr:cNvPr id="82554" name="Oval 313">
          <a:extLst>
            <a:ext uri="{FF2B5EF4-FFF2-40B4-BE49-F238E27FC236}">
              <a16:creationId xmlns:a16="http://schemas.microsoft.com/office/drawing/2014/main" id="{00000000-0008-0000-0A00-00007A420100}"/>
            </a:ext>
          </a:extLst>
        </xdr:cNvPr>
        <xdr:cNvSpPr>
          <a:spLocks noChangeArrowheads="1"/>
        </xdr:cNvSpPr>
      </xdr:nvSpPr>
      <xdr:spPr bwMode="auto">
        <a:xfrm>
          <a:off x="4724400" y="7305675"/>
          <a:ext cx="7620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45</xdr:row>
      <xdr:rowOff>152400</xdr:rowOff>
    </xdr:from>
    <xdr:to>
      <xdr:col>21</xdr:col>
      <xdr:colOff>95250</xdr:colOff>
      <xdr:row>46</xdr:row>
      <xdr:rowOff>66675</xdr:rowOff>
    </xdr:to>
    <xdr:sp macro="" textlink="">
      <xdr:nvSpPr>
        <xdr:cNvPr id="82555" name="Oval 314">
          <a:extLst>
            <a:ext uri="{FF2B5EF4-FFF2-40B4-BE49-F238E27FC236}">
              <a16:creationId xmlns:a16="http://schemas.microsoft.com/office/drawing/2014/main" id="{00000000-0008-0000-0A00-00007B420100}"/>
            </a:ext>
          </a:extLst>
        </xdr:cNvPr>
        <xdr:cNvSpPr>
          <a:spLocks noChangeArrowheads="1"/>
        </xdr:cNvSpPr>
      </xdr:nvSpPr>
      <xdr:spPr bwMode="auto">
        <a:xfrm>
          <a:off x="4533900" y="7477125"/>
          <a:ext cx="1333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45</xdr:row>
      <xdr:rowOff>114300</xdr:rowOff>
    </xdr:from>
    <xdr:to>
      <xdr:col>22</xdr:col>
      <xdr:colOff>85725</xdr:colOff>
      <xdr:row>46</xdr:row>
      <xdr:rowOff>28575</xdr:rowOff>
    </xdr:to>
    <xdr:sp macro="" textlink="">
      <xdr:nvSpPr>
        <xdr:cNvPr id="82556" name="Oval 315">
          <a:extLst>
            <a:ext uri="{FF2B5EF4-FFF2-40B4-BE49-F238E27FC236}">
              <a16:creationId xmlns:a16="http://schemas.microsoft.com/office/drawing/2014/main" id="{00000000-0008-0000-0A00-00007C420100}"/>
            </a:ext>
          </a:extLst>
        </xdr:cNvPr>
        <xdr:cNvSpPr>
          <a:spLocks noChangeArrowheads="1"/>
        </xdr:cNvSpPr>
      </xdr:nvSpPr>
      <xdr:spPr bwMode="auto">
        <a:xfrm>
          <a:off x="4857750" y="7439025"/>
          <a:ext cx="7620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85725</xdr:colOff>
      <xdr:row>45</xdr:row>
      <xdr:rowOff>152400</xdr:rowOff>
    </xdr:from>
    <xdr:to>
      <xdr:col>21</xdr:col>
      <xdr:colOff>219075</xdr:colOff>
      <xdr:row>46</xdr:row>
      <xdr:rowOff>114300</xdr:rowOff>
    </xdr:to>
    <xdr:sp macro="" textlink="">
      <xdr:nvSpPr>
        <xdr:cNvPr id="82557" name="Oval 316">
          <a:extLst>
            <a:ext uri="{FF2B5EF4-FFF2-40B4-BE49-F238E27FC236}">
              <a16:creationId xmlns:a16="http://schemas.microsoft.com/office/drawing/2014/main" id="{00000000-0008-0000-0A00-00007D420100}"/>
            </a:ext>
          </a:extLst>
        </xdr:cNvPr>
        <xdr:cNvSpPr>
          <a:spLocks noChangeArrowheads="1"/>
        </xdr:cNvSpPr>
      </xdr:nvSpPr>
      <xdr:spPr bwMode="auto">
        <a:xfrm>
          <a:off x="4657725" y="7477125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219075</xdr:colOff>
      <xdr:row>45</xdr:row>
      <xdr:rowOff>152400</xdr:rowOff>
    </xdr:from>
    <xdr:to>
      <xdr:col>22</xdr:col>
      <xdr:colOff>19050</xdr:colOff>
      <xdr:row>46</xdr:row>
      <xdr:rowOff>104775</xdr:rowOff>
    </xdr:to>
    <xdr:sp macro="" textlink="">
      <xdr:nvSpPr>
        <xdr:cNvPr id="82558" name="Oval 317">
          <a:extLst>
            <a:ext uri="{FF2B5EF4-FFF2-40B4-BE49-F238E27FC236}">
              <a16:creationId xmlns:a16="http://schemas.microsoft.com/office/drawing/2014/main" id="{00000000-0008-0000-0A00-00007E420100}"/>
            </a:ext>
          </a:extLst>
        </xdr:cNvPr>
        <xdr:cNvSpPr>
          <a:spLocks noChangeArrowheads="1"/>
        </xdr:cNvSpPr>
      </xdr:nvSpPr>
      <xdr:spPr bwMode="auto">
        <a:xfrm>
          <a:off x="4791075" y="7477125"/>
          <a:ext cx="7620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19050</xdr:colOff>
      <xdr:row>46</xdr:row>
      <xdr:rowOff>38100</xdr:rowOff>
    </xdr:from>
    <xdr:to>
      <xdr:col>22</xdr:col>
      <xdr:colOff>95250</xdr:colOff>
      <xdr:row>46</xdr:row>
      <xdr:rowOff>142875</xdr:rowOff>
    </xdr:to>
    <xdr:sp macro="" textlink="">
      <xdr:nvSpPr>
        <xdr:cNvPr id="82559" name="Oval 318">
          <a:extLst>
            <a:ext uri="{FF2B5EF4-FFF2-40B4-BE49-F238E27FC236}">
              <a16:creationId xmlns:a16="http://schemas.microsoft.com/office/drawing/2014/main" id="{00000000-0008-0000-0A00-00007F420100}"/>
            </a:ext>
          </a:extLst>
        </xdr:cNvPr>
        <xdr:cNvSpPr>
          <a:spLocks noChangeArrowheads="1"/>
        </xdr:cNvSpPr>
      </xdr:nvSpPr>
      <xdr:spPr bwMode="auto">
        <a:xfrm>
          <a:off x="4867275" y="7543800"/>
          <a:ext cx="762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104775</xdr:colOff>
      <xdr:row>46</xdr:row>
      <xdr:rowOff>66675</xdr:rowOff>
    </xdr:from>
    <xdr:to>
      <xdr:col>21</xdr:col>
      <xdr:colOff>85725</xdr:colOff>
      <xdr:row>47</xdr:row>
      <xdr:rowOff>0</xdr:rowOff>
    </xdr:to>
    <xdr:sp macro="" textlink="">
      <xdr:nvSpPr>
        <xdr:cNvPr id="82560" name="Oval 319">
          <a:extLst>
            <a:ext uri="{FF2B5EF4-FFF2-40B4-BE49-F238E27FC236}">
              <a16:creationId xmlns:a16="http://schemas.microsoft.com/office/drawing/2014/main" id="{00000000-0008-0000-0A00-000080420100}"/>
            </a:ext>
          </a:extLst>
        </xdr:cNvPr>
        <xdr:cNvSpPr>
          <a:spLocks noChangeArrowheads="1"/>
        </xdr:cNvSpPr>
      </xdr:nvSpPr>
      <xdr:spPr bwMode="auto">
        <a:xfrm>
          <a:off x="4552950" y="7572375"/>
          <a:ext cx="10477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85725</xdr:colOff>
      <xdr:row>46</xdr:row>
      <xdr:rowOff>114300</xdr:rowOff>
    </xdr:from>
    <xdr:to>
      <xdr:col>21</xdr:col>
      <xdr:colOff>200025</xdr:colOff>
      <xdr:row>47</xdr:row>
      <xdr:rowOff>57150</xdr:rowOff>
    </xdr:to>
    <xdr:sp macro="" textlink="">
      <xdr:nvSpPr>
        <xdr:cNvPr id="82561" name="Oval 320">
          <a:extLst>
            <a:ext uri="{FF2B5EF4-FFF2-40B4-BE49-F238E27FC236}">
              <a16:creationId xmlns:a16="http://schemas.microsoft.com/office/drawing/2014/main" id="{00000000-0008-0000-0A00-000081420100}"/>
            </a:ext>
          </a:extLst>
        </xdr:cNvPr>
        <xdr:cNvSpPr>
          <a:spLocks noChangeArrowheads="1"/>
        </xdr:cNvSpPr>
      </xdr:nvSpPr>
      <xdr:spPr bwMode="auto">
        <a:xfrm>
          <a:off x="4657725" y="7620000"/>
          <a:ext cx="11430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200025</xdr:colOff>
      <xdr:row>46</xdr:row>
      <xdr:rowOff>95250</xdr:rowOff>
    </xdr:from>
    <xdr:to>
      <xdr:col>22</xdr:col>
      <xdr:colOff>0</xdr:colOff>
      <xdr:row>47</xdr:row>
      <xdr:rowOff>47625</xdr:rowOff>
    </xdr:to>
    <xdr:sp macro="" textlink="">
      <xdr:nvSpPr>
        <xdr:cNvPr id="82562" name="Oval 321">
          <a:extLst>
            <a:ext uri="{FF2B5EF4-FFF2-40B4-BE49-F238E27FC236}">
              <a16:creationId xmlns:a16="http://schemas.microsoft.com/office/drawing/2014/main" id="{00000000-0008-0000-0A00-000082420100}"/>
            </a:ext>
          </a:extLst>
        </xdr:cNvPr>
        <xdr:cNvSpPr>
          <a:spLocks noChangeArrowheads="1"/>
        </xdr:cNvSpPr>
      </xdr:nvSpPr>
      <xdr:spPr bwMode="auto">
        <a:xfrm>
          <a:off x="4772025" y="7600950"/>
          <a:ext cx="7620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257175</xdr:colOff>
      <xdr:row>47</xdr:row>
      <xdr:rowOff>0</xdr:rowOff>
    </xdr:from>
    <xdr:to>
      <xdr:col>22</xdr:col>
      <xdr:colOff>66675</xdr:colOff>
      <xdr:row>47</xdr:row>
      <xdr:rowOff>76200</xdr:rowOff>
    </xdr:to>
    <xdr:sp macro="" textlink="">
      <xdr:nvSpPr>
        <xdr:cNvPr id="82563" name="Oval 322">
          <a:extLst>
            <a:ext uri="{FF2B5EF4-FFF2-40B4-BE49-F238E27FC236}">
              <a16:creationId xmlns:a16="http://schemas.microsoft.com/office/drawing/2014/main" id="{00000000-0008-0000-0A00-000083420100}"/>
            </a:ext>
          </a:extLst>
        </xdr:cNvPr>
        <xdr:cNvSpPr>
          <a:spLocks noChangeArrowheads="1"/>
        </xdr:cNvSpPr>
      </xdr:nvSpPr>
      <xdr:spPr bwMode="auto">
        <a:xfrm>
          <a:off x="4829175" y="7686675"/>
          <a:ext cx="85725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47</xdr:row>
      <xdr:rowOff>9525</xdr:rowOff>
    </xdr:from>
    <xdr:to>
      <xdr:col>21</xdr:col>
      <xdr:colOff>85725</xdr:colOff>
      <xdr:row>47</xdr:row>
      <xdr:rowOff>114300</xdr:rowOff>
    </xdr:to>
    <xdr:sp macro="" textlink="">
      <xdr:nvSpPr>
        <xdr:cNvPr id="82564" name="Oval 323">
          <a:extLst>
            <a:ext uri="{FF2B5EF4-FFF2-40B4-BE49-F238E27FC236}">
              <a16:creationId xmlns:a16="http://schemas.microsoft.com/office/drawing/2014/main" id="{00000000-0008-0000-0A00-000084420100}"/>
            </a:ext>
          </a:extLst>
        </xdr:cNvPr>
        <xdr:cNvSpPr>
          <a:spLocks noChangeArrowheads="1"/>
        </xdr:cNvSpPr>
      </xdr:nvSpPr>
      <xdr:spPr bwMode="auto">
        <a:xfrm>
          <a:off x="4572000" y="7696200"/>
          <a:ext cx="85725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85725</xdr:colOff>
      <xdr:row>47</xdr:row>
      <xdr:rowOff>38100</xdr:rowOff>
    </xdr:from>
    <xdr:to>
      <xdr:col>21</xdr:col>
      <xdr:colOff>209550</xdr:colOff>
      <xdr:row>47</xdr:row>
      <xdr:rowOff>152400</xdr:rowOff>
    </xdr:to>
    <xdr:sp macro="" textlink="">
      <xdr:nvSpPr>
        <xdr:cNvPr id="82565" name="Oval 324">
          <a:extLst>
            <a:ext uri="{FF2B5EF4-FFF2-40B4-BE49-F238E27FC236}">
              <a16:creationId xmlns:a16="http://schemas.microsoft.com/office/drawing/2014/main" id="{00000000-0008-0000-0A00-000085420100}"/>
            </a:ext>
          </a:extLst>
        </xdr:cNvPr>
        <xdr:cNvSpPr>
          <a:spLocks noChangeArrowheads="1"/>
        </xdr:cNvSpPr>
      </xdr:nvSpPr>
      <xdr:spPr bwMode="auto">
        <a:xfrm>
          <a:off x="4657725" y="7724775"/>
          <a:ext cx="1238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238125</xdr:colOff>
      <xdr:row>47</xdr:row>
      <xdr:rowOff>85725</xdr:rowOff>
    </xdr:from>
    <xdr:to>
      <xdr:col>22</xdr:col>
      <xdr:colOff>66675</xdr:colOff>
      <xdr:row>48</xdr:row>
      <xdr:rowOff>57150</xdr:rowOff>
    </xdr:to>
    <xdr:sp macro="" textlink="">
      <xdr:nvSpPr>
        <xdr:cNvPr id="82566" name="Oval 325">
          <a:extLst>
            <a:ext uri="{FF2B5EF4-FFF2-40B4-BE49-F238E27FC236}">
              <a16:creationId xmlns:a16="http://schemas.microsoft.com/office/drawing/2014/main" id="{00000000-0008-0000-0A00-000086420100}"/>
            </a:ext>
          </a:extLst>
        </xdr:cNvPr>
        <xdr:cNvSpPr>
          <a:spLocks noChangeArrowheads="1"/>
        </xdr:cNvSpPr>
      </xdr:nvSpPr>
      <xdr:spPr bwMode="auto">
        <a:xfrm>
          <a:off x="4810125" y="7772400"/>
          <a:ext cx="10477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95250</xdr:colOff>
      <xdr:row>47</xdr:row>
      <xdr:rowOff>114300</xdr:rowOff>
    </xdr:from>
    <xdr:to>
      <xdr:col>21</xdr:col>
      <xdr:colOff>104775</xdr:colOff>
      <xdr:row>48</xdr:row>
      <xdr:rowOff>66675</xdr:rowOff>
    </xdr:to>
    <xdr:sp macro="" textlink="">
      <xdr:nvSpPr>
        <xdr:cNvPr id="82567" name="Oval 326">
          <a:extLst>
            <a:ext uri="{FF2B5EF4-FFF2-40B4-BE49-F238E27FC236}">
              <a16:creationId xmlns:a16="http://schemas.microsoft.com/office/drawing/2014/main" id="{00000000-0008-0000-0A00-000087420100}"/>
            </a:ext>
          </a:extLst>
        </xdr:cNvPr>
        <xdr:cNvSpPr>
          <a:spLocks noChangeArrowheads="1"/>
        </xdr:cNvSpPr>
      </xdr:nvSpPr>
      <xdr:spPr bwMode="auto">
        <a:xfrm>
          <a:off x="4543425" y="7800975"/>
          <a:ext cx="1333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142875</xdr:colOff>
      <xdr:row>47</xdr:row>
      <xdr:rowOff>133350</xdr:rowOff>
    </xdr:from>
    <xdr:to>
      <xdr:col>21</xdr:col>
      <xdr:colOff>257175</xdr:colOff>
      <xdr:row>48</xdr:row>
      <xdr:rowOff>57150</xdr:rowOff>
    </xdr:to>
    <xdr:sp macro="" textlink="">
      <xdr:nvSpPr>
        <xdr:cNvPr id="82568" name="Oval 327">
          <a:extLst>
            <a:ext uri="{FF2B5EF4-FFF2-40B4-BE49-F238E27FC236}">
              <a16:creationId xmlns:a16="http://schemas.microsoft.com/office/drawing/2014/main" id="{00000000-0008-0000-0A00-000088420100}"/>
            </a:ext>
          </a:extLst>
        </xdr:cNvPr>
        <xdr:cNvSpPr>
          <a:spLocks noChangeArrowheads="1"/>
        </xdr:cNvSpPr>
      </xdr:nvSpPr>
      <xdr:spPr bwMode="auto">
        <a:xfrm>
          <a:off x="4714875" y="7820025"/>
          <a:ext cx="11430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504825</xdr:colOff>
      <xdr:row>36</xdr:row>
      <xdr:rowOff>0</xdr:rowOff>
    </xdr:from>
    <xdr:to>
      <xdr:col>24</xdr:col>
      <xdr:colOff>714375</xdr:colOff>
      <xdr:row>36</xdr:row>
      <xdr:rowOff>0</xdr:rowOff>
    </xdr:to>
    <xdr:sp macro="" textlink="">
      <xdr:nvSpPr>
        <xdr:cNvPr id="82569" name="Line 328">
          <a:extLst>
            <a:ext uri="{FF2B5EF4-FFF2-40B4-BE49-F238E27FC236}">
              <a16:creationId xmlns:a16="http://schemas.microsoft.com/office/drawing/2014/main" id="{00000000-0008-0000-0A00-000089420100}"/>
            </a:ext>
          </a:extLst>
        </xdr:cNvPr>
        <xdr:cNvSpPr>
          <a:spLocks noChangeShapeType="1"/>
        </xdr:cNvSpPr>
      </xdr:nvSpPr>
      <xdr:spPr bwMode="auto">
        <a:xfrm>
          <a:off x="5629275" y="5695950"/>
          <a:ext cx="771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38100</xdr:colOff>
      <xdr:row>36</xdr:row>
      <xdr:rowOff>9525</xdr:rowOff>
    </xdr:from>
    <xdr:to>
      <xdr:col>23</xdr:col>
      <xdr:colOff>495300</xdr:colOff>
      <xdr:row>43</xdr:row>
      <xdr:rowOff>9525</xdr:rowOff>
    </xdr:to>
    <xdr:sp macro="" textlink="">
      <xdr:nvSpPr>
        <xdr:cNvPr id="82570" name="Line 329">
          <a:extLst>
            <a:ext uri="{FF2B5EF4-FFF2-40B4-BE49-F238E27FC236}">
              <a16:creationId xmlns:a16="http://schemas.microsoft.com/office/drawing/2014/main" id="{00000000-0008-0000-0A00-00008A420100}"/>
            </a:ext>
          </a:extLst>
        </xdr:cNvPr>
        <xdr:cNvSpPr>
          <a:spLocks noChangeShapeType="1"/>
        </xdr:cNvSpPr>
      </xdr:nvSpPr>
      <xdr:spPr bwMode="auto">
        <a:xfrm flipH="1">
          <a:off x="5162550" y="5705475"/>
          <a:ext cx="4572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76200</xdr:rowOff>
    </xdr:from>
    <xdr:to>
      <xdr:col>23</xdr:col>
      <xdr:colOff>504825</xdr:colOff>
      <xdr:row>36</xdr:row>
      <xdr:rowOff>0</xdr:rowOff>
    </xdr:to>
    <xdr:sp macro="" textlink="">
      <xdr:nvSpPr>
        <xdr:cNvPr id="82571" name="Line 330">
          <a:extLst>
            <a:ext uri="{FF2B5EF4-FFF2-40B4-BE49-F238E27FC236}">
              <a16:creationId xmlns:a16="http://schemas.microsoft.com/office/drawing/2014/main" id="{00000000-0008-0000-0A00-00008B420100}"/>
            </a:ext>
          </a:extLst>
        </xdr:cNvPr>
        <xdr:cNvSpPr>
          <a:spLocks noChangeShapeType="1"/>
        </xdr:cNvSpPr>
      </xdr:nvSpPr>
      <xdr:spPr bwMode="auto">
        <a:xfrm>
          <a:off x="5124450" y="4133850"/>
          <a:ext cx="504825" cy="156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</xdr:row>
      <xdr:rowOff>0</xdr:rowOff>
    </xdr:from>
    <xdr:to>
      <xdr:col>24</xdr:col>
      <xdr:colOff>0</xdr:colOff>
      <xdr:row>10</xdr:row>
      <xdr:rowOff>0</xdr:rowOff>
    </xdr:to>
    <xdr:sp macro="" textlink="">
      <xdr:nvSpPr>
        <xdr:cNvPr id="82572" name="Line 331">
          <a:extLst>
            <a:ext uri="{FF2B5EF4-FFF2-40B4-BE49-F238E27FC236}">
              <a16:creationId xmlns:a16="http://schemas.microsoft.com/office/drawing/2014/main" id="{00000000-0008-0000-0A00-00008C420100}"/>
            </a:ext>
          </a:extLst>
        </xdr:cNvPr>
        <xdr:cNvSpPr>
          <a:spLocks noChangeShapeType="1"/>
        </xdr:cNvSpPr>
      </xdr:nvSpPr>
      <xdr:spPr bwMode="auto">
        <a:xfrm>
          <a:off x="4448175" y="1543050"/>
          <a:ext cx="1238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22</xdr:col>
      <xdr:colOff>0</xdr:colOff>
      <xdr:row>2</xdr:row>
      <xdr:rowOff>0</xdr:rowOff>
    </xdr:to>
    <xdr:sp macro="" textlink="">
      <xdr:nvSpPr>
        <xdr:cNvPr id="82573" name="Line 332">
          <a:extLst>
            <a:ext uri="{FF2B5EF4-FFF2-40B4-BE49-F238E27FC236}">
              <a16:creationId xmlns:a16="http://schemas.microsoft.com/office/drawing/2014/main" id="{00000000-0008-0000-0A00-00008D420100}"/>
            </a:ext>
          </a:extLst>
        </xdr:cNvPr>
        <xdr:cNvSpPr>
          <a:spLocks noChangeShapeType="1"/>
        </xdr:cNvSpPr>
      </xdr:nvSpPr>
      <xdr:spPr bwMode="auto">
        <a:xfrm>
          <a:off x="1914525" y="333375"/>
          <a:ext cx="29337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171450</xdr:rowOff>
    </xdr:from>
    <xdr:to>
      <xdr:col>22</xdr:col>
      <xdr:colOff>57150</xdr:colOff>
      <xdr:row>5</xdr:row>
      <xdr:rowOff>0</xdr:rowOff>
    </xdr:to>
    <xdr:sp macro="" textlink="">
      <xdr:nvSpPr>
        <xdr:cNvPr id="82574" name="Line 333">
          <a:extLst>
            <a:ext uri="{FF2B5EF4-FFF2-40B4-BE49-F238E27FC236}">
              <a16:creationId xmlns:a16="http://schemas.microsoft.com/office/drawing/2014/main" id="{00000000-0008-0000-0A00-00008E420100}"/>
            </a:ext>
          </a:extLst>
        </xdr:cNvPr>
        <xdr:cNvSpPr>
          <a:spLocks noChangeShapeType="1"/>
        </xdr:cNvSpPr>
      </xdr:nvSpPr>
      <xdr:spPr bwMode="auto">
        <a:xfrm>
          <a:off x="4848225" y="676275"/>
          <a:ext cx="571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4</xdr:row>
      <xdr:rowOff>0</xdr:rowOff>
    </xdr:from>
    <xdr:to>
      <xdr:col>22</xdr:col>
      <xdr:colOff>123825</xdr:colOff>
      <xdr:row>5</xdr:row>
      <xdr:rowOff>0</xdr:rowOff>
    </xdr:to>
    <xdr:sp macro="" textlink="">
      <xdr:nvSpPr>
        <xdr:cNvPr id="82575" name="Line 334">
          <a:extLst>
            <a:ext uri="{FF2B5EF4-FFF2-40B4-BE49-F238E27FC236}">
              <a16:creationId xmlns:a16="http://schemas.microsoft.com/office/drawing/2014/main" id="{00000000-0008-0000-0A00-00008F420100}"/>
            </a:ext>
          </a:extLst>
        </xdr:cNvPr>
        <xdr:cNvSpPr>
          <a:spLocks noChangeShapeType="1"/>
        </xdr:cNvSpPr>
      </xdr:nvSpPr>
      <xdr:spPr bwMode="auto">
        <a:xfrm>
          <a:off x="4914900" y="685800"/>
          <a:ext cx="5715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133350</xdr:colOff>
      <xdr:row>4</xdr:row>
      <xdr:rowOff>0</xdr:rowOff>
    </xdr:from>
    <xdr:to>
      <xdr:col>22</xdr:col>
      <xdr:colOff>180975</xdr:colOff>
      <xdr:row>5</xdr:row>
      <xdr:rowOff>0</xdr:rowOff>
    </xdr:to>
    <xdr:sp macro="" textlink="">
      <xdr:nvSpPr>
        <xdr:cNvPr id="82576" name="Line 335">
          <a:extLst>
            <a:ext uri="{FF2B5EF4-FFF2-40B4-BE49-F238E27FC236}">
              <a16:creationId xmlns:a16="http://schemas.microsoft.com/office/drawing/2014/main" id="{00000000-0008-0000-0A00-000090420100}"/>
            </a:ext>
          </a:extLst>
        </xdr:cNvPr>
        <xdr:cNvSpPr>
          <a:spLocks noChangeShapeType="1"/>
        </xdr:cNvSpPr>
      </xdr:nvSpPr>
      <xdr:spPr bwMode="auto">
        <a:xfrm>
          <a:off x="4981575" y="685800"/>
          <a:ext cx="47625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76200</xdr:colOff>
      <xdr:row>5</xdr:row>
      <xdr:rowOff>0</xdr:rowOff>
    </xdr:to>
    <xdr:sp macro="" textlink="">
      <xdr:nvSpPr>
        <xdr:cNvPr id="82577" name="Line 336">
          <a:extLst>
            <a:ext uri="{FF2B5EF4-FFF2-40B4-BE49-F238E27FC236}">
              <a16:creationId xmlns:a16="http://schemas.microsoft.com/office/drawing/2014/main" id="{00000000-0008-0000-0A00-000091420100}"/>
            </a:ext>
          </a:extLst>
        </xdr:cNvPr>
        <xdr:cNvSpPr>
          <a:spLocks noChangeShapeType="1"/>
        </xdr:cNvSpPr>
      </xdr:nvSpPr>
      <xdr:spPr bwMode="auto">
        <a:xfrm>
          <a:off x="1638300" y="685800"/>
          <a:ext cx="7620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4</xdr:row>
      <xdr:rowOff>0</xdr:rowOff>
    </xdr:from>
    <xdr:to>
      <xdr:col>5</xdr:col>
      <xdr:colOff>133350</xdr:colOff>
      <xdr:row>5</xdr:row>
      <xdr:rowOff>0</xdr:rowOff>
    </xdr:to>
    <xdr:sp macro="" textlink="">
      <xdr:nvSpPr>
        <xdr:cNvPr id="82578" name="Line 337">
          <a:extLst>
            <a:ext uri="{FF2B5EF4-FFF2-40B4-BE49-F238E27FC236}">
              <a16:creationId xmlns:a16="http://schemas.microsoft.com/office/drawing/2014/main" id="{00000000-0008-0000-0A00-000092420100}"/>
            </a:ext>
          </a:extLst>
        </xdr:cNvPr>
        <xdr:cNvSpPr>
          <a:spLocks noChangeShapeType="1"/>
        </xdr:cNvSpPr>
      </xdr:nvSpPr>
      <xdr:spPr bwMode="auto">
        <a:xfrm>
          <a:off x="1704975" y="685800"/>
          <a:ext cx="66675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4</xdr:row>
      <xdr:rowOff>0</xdr:rowOff>
    </xdr:from>
    <xdr:to>
      <xdr:col>5</xdr:col>
      <xdr:colOff>200025</xdr:colOff>
      <xdr:row>5</xdr:row>
      <xdr:rowOff>0</xdr:rowOff>
    </xdr:to>
    <xdr:sp macro="" textlink="">
      <xdr:nvSpPr>
        <xdr:cNvPr id="82579" name="Line 338">
          <a:extLst>
            <a:ext uri="{FF2B5EF4-FFF2-40B4-BE49-F238E27FC236}">
              <a16:creationId xmlns:a16="http://schemas.microsoft.com/office/drawing/2014/main" id="{00000000-0008-0000-0A00-000093420100}"/>
            </a:ext>
          </a:extLst>
        </xdr:cNvPr>
        <xdr:cNvSpPr>
          <a:spLocks noChangeShapeType="1"/>
        </xdr:cNvSpPr>
      </xdr:nvSpPr>
      <xdr:spPr bwMode="auto">
        <a:xfrm>
          <a:off x="1771650" y="685800"/>
          <a:ext cx="66675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4</xdr:row>
      <xdr:rowOff>0</xdr:rowOff>
    </xdr:from>
    <xdr:to>
      <xdr:col>4</xdr:col>
      <xdr:colOff>152400</xdr:colOff>
      <xdr:row>5</xdr:row>
      <xdr:rowOff>9525</xdr:rowOff>
    </xdr:to>
    <xdr:sp macro="" textlink="">
      <xdr:nvSpPr>
        <xdr:cNvPr id="82580" name="Line 339">
          <a:extLst>
            <a:ext uri="{FF2B5EF4-FFF2-40B4-BE49-F238E27FC236}">
              <a16:creationId xmlns:a16="http://schemas.microsoft.com/office/drawing/2014/main" id="{00000000-0008-0000-0A00-000094420100}"/>
            </a:ext>
          </a:extLst>
        </xdr:cNvPr>
        <xdr:cNvSpPr>
          <a:spLocks noChangeShapeType="1"/>
        </xdr:cNvSpPr>
      </xdr:nvSpPr>
      <xdr:spPr bwMode="auto">
        <a:xfrm>
          <a:off x="1428750" y="685800"/>
          <a:ext cx="85725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82581" name="Line 340">
          <a:extLst>
            <a:ext uri="{FF2B5EF4-FFF2-40B4-BE49-F238E27FC236}">
              <a16:creationId xmlns:a16="http://schemas.microsoft.com/office/drawing/2014/main" id="{00000000-0008-0000-0A00-000095420100}"/>
            </a:ext>
          </a:extLst>
        </xdr:cNvPr>
        <xdr:cNvSpPr>
          <a:spLocks noChangeShapeType="1"/>
        </xdr:cNvSpPr>
      </xdr:nvSpPr>
      <xdr:spPr bwMode="auto">
        <a:xfrm>
          <a:off x="1476375" y="685800"/>
          <a:ext cx="85725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4</xdr:row>
      <xdr:rowOff>9525</xdr:rowOff>
    </xdr:from>
    <xdr:to>
      <xdr:col>4</xdr:col>
      <xdr:colOff>266700</xdr:colOff>
      <xdr:row>4</xdr:row>
      <xdr:rowOff>57150</xdr:rowOff>
    </xdr:to>
    <xdr:sp macro="" textlink="">
      <xdr:nvSpPr>
        <xdr:cNvPr id="82582" name="Line 341">
          <a:extLst>
            <a:ext uri="{FF2B5EF4-FFF2-40B4-BE49-F238E27FC236}">
              <a16:creationId xmlns:a16="http://schemas.microsoft.com/office/drawing/2014/main" id="{00000000-0008-0000-0A00-000096420100}"/>
            </a:ext>
          </a:extLst>
        </xdr:cNvPr>
        <xdr:cNvSpPr>
          <a:spLocks noChangeShapeType="1"/>
        </xdr:cNvSpPr>
      </xdr:nvSpPr>
      <xdr:spPr bwMode="auto">
        <a:xfrm flipH="1">
          <a:off x="1533525" y="695325"/>
          <a:ext cx="95250" cy="47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219075</xdr:colOff>
      <xdr:row>4</xdr:row>
      <xdr:rowOff>57150</xdr:rowOff>
    </xdr:from>
    <xdr:to>
      <xdr:col>5</xdr:col>
      <xdr:colOff>28575</xdr:colOff>
      <xdr:row>5</xdr:row>
      <xdr:rowOff>0</xdr:rowOff>
    </xdr:to>
    <xdr:sp macro="" textlink="">
      <xdr:nvSpPr>
        <xdr:cNvPr id="82583" name="Line 342">
          <a:extLst>
            <a:ext uri="{FF2B5EF4-FFF2-40B4-BE49-F238E27FC236}">
              <a16:creationId xmlns:a16="http://schemas.microsoft.com/office/drawing/2014/main" id="{00000000-0008-0000-0A00-000097420100}"/>
            </a:ext>
          </a:extLst>
        </xdr:cNvPr>
        <xdr:cNvSpPr>
          <a:spLocks noChangeShapeType="1"/>
        </xdr:cNvSpPr>
      </xdr:nvSpPr>
      <xdr:spPr bwMode="auto">
        <a:xfrm flipH="1">
          <a:off x="1581150" y="742950"/>
          <a:ext cx="85725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4</xdr:row>
      <xdr:rowOff>0</xdr:rowOff>
    </xdr:from>
    <xdr:to>
      <xdr:col>21</xdr:col>
      <xdr:colOff>95250</xdr:colOff>
      <xdr:row>5</xdr:row>
      <xdr:rowOff>0</xdr:rowOff>
    </xdr:to>
    <xdr:sp macro="" textlink="">
      <xdr:nvSpPr>
        <xdr:cNvPr id="82584" name="Line 343">
          <a:extLst>
            <a:ext uri="{FF2B5EF4-FFF2-40B4-BE49-F238E27FC236}">
              <a16:creationId xmlns:a16="http://schemas.microsoft.com/office/drawing/2014/main" id="{00000000-0008-0000-0A00-000098420100}"/>
            </a:ext>
          </a:extLst>
        </xdr:cNvPr>
        <xdr:cNvSpPr>
          <a:spLocks noChangeShapeType="1"/>
        </xdr:cNvSpPr>
      </xdr:nvSpPr>
      <xdr:spPr bwMode="auto">
        <a:xfrm>
          <a:off x="4581525" y="685800"/>
          <a:ext cx="85725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</xdr:row>
      <xdr:rowOff>9525</xdr:rowOff>
    </xdr:from>
    <xdr:to>
      <xdr:col>21</xdr:col>
      <xdr:colOff>152400</xdr:colOff>
      <xdr:row>5</xdr:row>
      <xdr:rowOff>0</xdr:rowOff>
    </xdr:to>
    <xdr:sp macro="" textlink="">
      <xdr:nvSpPr>
        <xdr:cNvPr id="82585" name="Line 344">
          <a:extLst>
            <a:ext uri="{FF2B5EF4-FFF2-40B4-BE49-F238E27FC236}">
              <a16:creationId xmlns:a16="http://schemas.microsoft.com/office/drawing/2014/main" id="{00000000-0008-0000-0A00-000099420100}"/>
            </a:ext>
          </a:extLst>
        </xdr:cNvPr>
        <xdr:cNvSpPr>
          <a:spLocks noChangeShapeType="1"/>
        </xdr:cNvSpPr>
      </xdr:nvSpPr>
      <xdr:spPr bwMode="auto">
        <a:xfrm>
          <a:off x="4648200" y="695325"/>
          <a:ext cx="7620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123825</xdr:colOff>
      <xdr:row>4</xdr:row>
      <xdr:rowOff>0</xdr:rowOff>
    </xdr:from>
    <xdr:to>
      <xdr:col>21</xdr:col>
      <xdr:colOff>266700</xdr:colOff>
      <xdr:row>4</xdr:row>
      <xdr:rowOff>66675</xdr:rowOff>
    </xdr:to>
    <xdr:sp macro="" textlink="">
      <xdr:nvSpPr>
        <xdr:cNvPr id="82586" name="Line 345">
          <a:extLst>
            <a:ext uri="{FF2B5EF4-FFF2-40B4-BE49-F238E27FC236}">
              <a16:creationId xmlns:a16="http://schemas.microsoft.com/office/drawing/2014/main" id="{00000000-0008-0000-0A00-00009A420100}"/>
            </a:ext>
          </a:extLst>
        </xdr:cNvPr>
        <xdr:cNvSpPr>
          <a:spLocks noChangeShapeType="1"/>
        </xdr:cNvSpPr>
      </xdr:nvSpPr>
      <xdr:spPr bwMode="auto">
        <a:xfrm flipH="1">
          <a:off x="4695825" y="685800"/>
          <a:ext cx="1428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200025</xdr:colOff>
      <xdr:row>4</xdr:row>
      <xdr:rowOff>57150</xdr:rowOff>
    </xdr:from>
    <xdr:to>
      <xdr:col>22</xdr:col>
      <xdr:colOff>28575</xdr:colOff>
      <xdr:row>5</xdr:row>
      <xdr:rowOff>0</xdr:rowOff>
    </xdr:to>
    <xdr:sp macro="" textlink="">
      <xdr:nvSpPr>
        <xdr:cNvPr id="82587" name="Line 346">
          <a:extLst>
            <a:ext uri="{FF2B5EF4-FFF2-40B4-BE49-F238E27FC236}">
              <a16:creationId xmlns:a16="http://schemas.microsoft.com/office/drawing/2014/main" id="{00000000-0008-0000-0A00-00009B420100}"/>
            </a:ext>
          </a:extLst>
        </xdr:cNvPr>
        <xdr:cNvSpPr>
          <a:spLocks noChangeShapeType="1"/>
        </xdr:cNvSpPr>
      </xdr:nvSpPr>
      <xdr:spPr bwMode="auto">
        <a:xfrm flipH="1">
          <a:off x="4772025" y="742950"/>
          <a:ext cx="104775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31</xdr:row>
      <xdr:rowOff>180975</xdr:rowOff>
    </xdr:to>
    <xdr:sp macro="" textlink="">
      <xdr:nvSpPr>
        <xdr:cNvPr id="82588" name="Line 350">
          <a:extLst>
            <a:ext uri="{FF2B5EF4-FFF2-40B4-BE49-F238E27FC236}">
              <a16:creationId xmlns:a16="http://schemas.microsoft.com/office/drawing/2014/main" id="{00000000-0008-0000-0A00-00009C420100}"/>
            </a:ext>
          </a:extLst>
        </xdr:cNvPr>
        <xdr:cNvSpPr>
          <a:spLocks noChangeShapeType="1"/>
        </xdr:cNvSpPr>
      </xdr:nvSpPr>
      <xdr:spPr bwMode="auto">
        <a:xfrm>
          <a:off x="2171700" y="4238625"/>
          <a:ext cx="0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19</xdr:col>
      <xdr:colOff>9525</xdr:colOff>
      <xdr:row>16</xdr:row>
      <xdr:rowOff>0</xdr:rowOff>
    </xdr:to>
    <xdr:sp macro="" textlink="">
      <xdr:nvSpPr>
        <xdr:cNvPr id="82589" name="Line 351">
          <a:extLst>
            <a:ext uri="{FF2B5EF4-FFF2-40B4-BE49-F238E27FC236}">
              <a16:creationId xmlns:a16="http://schemas.microsoft.com/office/drawing/2014/main" id="{00000000-0008-0000-0A00-00009D420100}"/>
            </a:ext>
          </a:extLst>
        </xdr:cNvPr>
        <xdr:cNvSpPr>
          <a:spLocks noChangeShapeType="1"/>
        </xdr:cNvSpPr>
      </xdr:nvSpPr>
      <xdr:spPr bwMode="auto">
        <a:xfrm flipV="1">
          <a:off x="2162175" y="2390775"/>
          <a:ext cx="2171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457200</xdr:colOff>
      <xdr:row>7</xdr:row>
      <xdr:rowOff>38100</xdr:rowOff>
    </xdr:from>
    <xdr:ext cx="1074205" cy="201850"/>
    <xdr:sp macro="" textlink="">
      <xdr:nvSpPr>
        <xdr:cNvPr id="1377" name="Text Box 353">
          <a:extLst>
            <a:ext uri="{FF2B5EF4-FFF2-40B4-BE49-F238E27FC236}">
              <a16:creationId xmlns:a16="http://schemas.microsoft.com/office/drawing/2014/main" id="{00000000-0008-0000-0A00-000061050000}"/>
            </a:ext>
          </a:extLst>
        </xdr:cNvPr>
        <xdr:cNvSpPr txBox="1">
          <a:spLocks noChangeArrowheads="1"/>
        </xdr:cNvSpPr>
      </xdr:nvSpPr>
      <xdr:spPr bwMode="auto">
        <a:xfrm>
          <a:off x="457200" y="1019175"/>
          <a:ext cx="1074205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オーバーフロー管</a:t>
          </a:r>
        </a:p>
      </xdr:txBody>
    </xdr:sp>
    <xdr:clientData/>
  </xdr:oneCellAnchor>
  <xdr:oneCellAnchor>
    <xdr:from>
      <xdr:col>1</xdr:col>
      <xdr:colOff>171450</xdr:colOff>
      <xdr:row>10</xdr:row>
      <xdr:rowOff>180975</xdr:rowOff>
    </xdr:from>
    <xdr:ext cx="441659" cy="201850"/>
    <xdr:sp macro="" textlink="">
      <xdr:nvSpPr>
        <xdr:cNvPr id="1381" name="Text Box 357">
          <a:extLst>
            <a:ext uri="{FF2B5EF4-FFF2-40B4-BE49-F238E27FC236}">
              <a16:creationId xmlns:a16="http://schemas.microsoft.com/office/drawing/2014/main" id="{00000000-0008-0000-0A00-000065050000}"/>
            </a:ext>
          </a:extLst>
        </xdr:cNvPr>
        <xdr:cNvSpPr txBox="1">
          <a:spLocks noChangeArrowheads="1"/>
        </xdr:cNvSpPr>
      </xdr:nvSpPr>
      <xdr:spPr bwMode="auto">
        <a:xfrm>
          <a:off x="704850" y="1724025"/>
          <a:ext cx="441659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連結管</a:t>
          </a:r>
        </a:p>
      </xdr:txBody>
    </xdr:sp>
    <xdr:clientData/>
  </xdr:oneCellAnchor>
  <xdr:twoCellAnchor>
    <xdr:from>
      <xdr:col>2</xdr:col>
      <xdr:colOff>238125</xdr:colOff>
      <xdr:row>22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82592" name="Line 358">
          <a:extLst>
            <a:ext uri="{FF2B5EF4-FFF2-40B4-BE49-F238E27FC236}">
              <a16:creationId xmlns:a16="http://schemas.microsoft.com/office/drawing/2014/main" id="{00000000-0008-0000-0A00-0000A0420100}"/>
            </a:ext>
          </a:extLst>
        </xdr:cNvPr>
        <xdr:cNvSpPr>
          <a:spLocks noChangeShapeType="1"/>
        </xdr:cNvSpPr>
      </xdr:nvSpPr>
      <xdr:spPr bwMode="auto">
        <a:xfrm flipH="1">
          <a:off x="1047750" y="3152775"/>
          <a:ext cx="1114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23</xdr:row>
      <xdr:rowOff>57150</xdr:rowOff>
    </xdr:from>
    <xdr:to>
      <xdr:col>7</xdr:col>
      <xdr:colOff>114300</xdr:colOff>
      <xdr:row>23</xdr:row>
      <xdr:rowOff>57150</xdr:rowOff>
    </xdr:to>
    <xdr:sp macro="" textlink="">
      <xdr:nvSpPr>
        <xdr:cNvPr id="82593" name="Line 359">
          <a:extLst>
            <a:ext uri="{FF2B5EF4-FFF2-40B4-BE49-F238E27FC236}">
              <a16:creationId xmlns:a16="http://schemas.microsoft.com/office/drawing/2014/main" id="{00000000-0008-0000-0A00-0000A1420100}"/>
            </a:ext>
          </a:extLst>
        </xdr:cNvPr>
        <xdr:cNvSpPr>
          <a:spLocks noChangeShapeType="1"/>
        </xdr:cNvSpPr>
      </xdr:nvSpPr>
      <xdr:spPr bwMode="auto">
        <a:xfrm flipH="1">
          <a:off x="1038225" y="3390900"/>
          <a:ext cx="1114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22</xdr:row>
      <xdr:rowOff>0</xdr:rowOff>
    </xdr:from>
    <xdr:to>
      <xdr:col>9</xdr:col>
      <xdr:colOff>19050</xdr:colOff>
      <xdr:row>22</xdr:row>
      <xdr:rowOff>0</xdr:rowOff>
    </xdr:to>
    <xdr:sp macro="" textlink="">
      <xdr:nvSpPr>
        <xdr:cNvPr id="82594" name="Line 361">
          <a:extLst>
            <a:ext uri="{FF2B5EF4-FFF2-40B4-BE49-F238E27FC236}">
              <a16:creationId xmlns:a16="http://schemas.microsoft.com/office/drawing/2014/main" id="{00000000-0008-0000-0A00-0000A2420100}"/>
            </a:ext>
          </a:extLst>
        </xdr:cNvPr>
        <xdr:cNvSpPr>
          <a:spLocks noChangeShapeType="1"/>
        </xdr:cNvSpPr>
      </xdr:nvSpPr>
      <xdr:spPr bwMode="auto">
        <a:xfrm>
          <a:off x="2181225" y="31527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23</xdr:row>
      <xdr:rowOff>57150</xdr:rowOff>
    </xdr:from>
    <xdr:to>
      <xdr:col>9</xdr:col>
      <xdr:colOff>19050</xdr:colOff>
      <xdr:row>23</xdr:row>
      <xdr:rowOff>57150</xdr:rowOff>
    </xdr:to>
    <xdr:sp macro="" textlink="">
      <xdr:nvSpPr>
        <xdr:cNvPr id="82595" name="Line 362">
          <a:extLst>
            <a:ext uri="{FF2B5EF4-FFF2-40B4-BE49-F238E27FC236}">
              <a16:creationId xmlns:a16="http://schemas.microsoft.com/office/drawing/2014/main" id="{00000000-0008-0000-0A00-0000A3420100}"/>
            </a:ext>
          </a:extLst>
        </xdr:cNvPr>
        <xdr:cNvSpPr>
          <a:spLocks noChangeShapeType="1"/>
        </xdr:cNvSpPr>
      </xdr:nvSpPr>
      <xdr:spPr bwMode="auto">
        <a:xfrm>
          <a:off x="2181225" y="3390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19050</xdr:rowOff>
    </xdr:from>
    <xdr:to>
      <xdr:col>6</xdr:col>
      <xdr:colOff>85725</xdr:colOff>
      <xdr:row>21</xdr:row>
      <xdr:rowOff>85725</xdr:rowOff>
    </xdr:to>
    <xdr:sp macro="" textlink="">
      <xdr:nvSpPr>
        <xdr:cNvPr id="82596" name="Freeform 363">
          <a:extLst>
            <a:ext uri="{FF2B5EF4-FFF2-40B4-BE49-F238E27FC236}">
              <a16:creationId xmlns:a16="http://schemas.microsoft.com/office/drawing/2014/main" id="{00000000-0008-0000-0A00-0000A4420100}"/>
            </a:ext>
          </a:extLst>
        </xdr:cNvPr>
        <xdr:cNvSpPr>
          <a:spLocks/>
        </xdr:cNvSpPr>
      </xdr:nvSpPr>
      <xdr:spPr bwMode="auto">
        <a:xfrm>
          <a:off x="609600" y="1933575"/>
          <a:ext cx="1390650" cy="1209675"/>
        </a:xfrm>
        <a:custGeom>
          <a:avLst/>
          <a:gdLst>
            <a:gd name="T0" fmla="*/ 0 w 146"/>
            <a:gd name="T1" fmla="*/ 0 h 127"/>
            <a:gd name="T2" fmla="*/ 2147483646 w 146"/>
            <a:gd name="T3" fmla="*/ 0 h 127"/>
            <a:gd name="T4" fmla="*/ 2147483646 w 146"/>
            <a:gd name="T5" fmla="*/ 2147483646 h 12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46" h="127">
              <a:moveTo>
                <a:pt x="0" y="0"/>
              </a:moveTo>
              <a:lnTo>
                <a:pt x="71" y="0"/>
              </a:lnTo>
              <a:lnTo>
                <a:pt x="146" y="127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400050</xdr:colOff>
      <xdr:row>8</xdr:row>
      <xdr:rowOff>85725</xdr:rowOff>
    </xdr:from>
    <xdr:ext cx="1228725" cy="152400"/>
    <xdr:sp macro="" textlink="">
      <xdr:nvSpPr>
        <xdr:cNvPr id="1389" name="Text Box 365">
          <a:extLst>
            <a:ext uri="{FF2B5EF4-FFF2-40B4-BE49-F238E27FC236}">
              <a16:creationId xmlns:a16="http://schemas.microsoft.com/office/drawing/2014/main" id="{00000000-0008-0000-0A00-00006D050000}"/>
            </a:ext>
          </a:extLst>
        </xdr:cNvPr>
        <xdr:cNvSpPr txBox="1">
          <a:spLocks noChangeArrowheads="1"/>
        </xdr:cNvSpPr>
      </xdr:nvSpPr>
      <xdr:spPr bwMode="auto">
        <a:xfrm>
          <a:off x="400050" y="1247775"/>
          <a:ext cx="1285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（砕石層より上に設置する）</a:t>
          </a:r>
        </a:p>
      </xdr:txBody>
    </xdr:sp>
    <xdr:clientData/>
  </xdr:oneCellAnchor>
  <xdr:twoCellAnchor>
    <xdr:from>
      <xdr:col>0</xdr:col>
      <xdr:colOff>285750</xdr:colOff>
      <xdr:row>8</xdr:row>
      <xdr:rowOff>57150</xdr:rowOff>
    </xdr:from>
    <xdr:to>
      <xdr:col>14</xdr:col>
      <xdr:colOff>9525</xdr:colOff>
      <xdr:row>14</xdr:row>
      <xdr:rowOff>47625</xdr:rowOff>
    </xdr:to>
    <xdr:sp macro="" textlink="">
      <xdr:nvSpPr>
        <xdr:cNvPr id="82598" name="Freeform 366">
          <a:extLst>
            <a:ext uri="{FF2B5EF4-FFF2-40B4-BE49-F238E27FC236}">
              <a16:creationId xmlns:a16="http://schemas.microsoft.com/office/drawing/2014/main" id="{00000000-0008-0000-0A00-0000A6420100}"/>
            </a:ext>
          </a:extLst>
        </xdr:cNvPr>
        <xdr:cNvSpPr>
          <a:spLocks/>
        </xdr:cNvSpPr>
      </xdr:nvSpPr>
      <xdr:spPr bwMode="auto">
        <a:xfrm>
          <a:off x="285750" y="1219200"/>
          <a:ext cx="2838450" cy="933450"/>
        </a:xfrm>
        <a:custGeom>
          <a:avLst/>
          <a:gdLst>
            <a:gd name="T0" fmla="*/ 0 w 298"/>
            <a:gd name="T1" fmla="*/ 0 h 98"/>
            <a:gd name="T2" fmla="*/ 2147483646 w 298"/>
            <a:gd name="T3" fmla="*/ 0 h 98"/>
            <a:gd name="T4" fmla="*/ 2147483646 w 298"/>
            <a:gd name="T5" fmla="*/ 2147483646 h 9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8" h="98">
              <a:moveTo>
                <a:pt x="0" y="0"/>
              </a:moveTo>
              <a:lnTo>
                <a:pt x="161" y="0"/>
              </a:lnTo>
              <a:lnTo>
                <a:pt x="298" y="9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104775</xdr:colOff>
      <xdr:row>36</xdr:row>
      <xdr:rowOff>47625</xdr:rowOff>
    </xdr:from>
    <xdr:to>
      <xdr:col>23</xdr:col>
      <xdr:colOff>0</xdr:colOff>
      <xdr:row>37</xdr:row>
      <xdr:rowOff>66675</xdr:rowOff>
    </xdr:to>
    <xdr:sp macro="" textlink="">
      <xdr:nvSpPr>
        <xdr:cNvPr id="82599" name="Oval 368">
          <a:extLst>
            <a:ext uri="{FF2B5EF4-FFF2-40B4-BE49-F238E27FC236}">
              <a16:creationId xmlns:a16="http://schemas.microsoft.com/office/drawing/2014/main" id="{00000000-0008-0000-0A00-0000A7420100}"/>
            </a:ext>
          </a:extLst>
        </xdr:cNvPr>
        <xdr:cNvSpPr>
          <a:spLocks noChangeArrowheads="1"/>
        </xdr:cNvSpPr>
      </xdr:nvSpPr>
      <xdr:spPr bwMode="auto">
        <a:xfrm>
          <a:off x="4953000" y="5743575"/>
          <a:ext cx="1714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37</xdr:row>
      <xdr:rowOff>76200</xdr:rowOff>
    </xdr:from>
    <xdr:to>
      <xdr:col>22</xdr:col>
      <xdr:colOff>257175</xdr:colOff>
      <xdr:row>38</xdr:row>
      <xdr:rowOff>85725</xdr:rowOff>
    </xdr:to>
    <xdr:sp macro="" textlink="">
      <xdr:nvSpPr>
        <xdr:cNvPr id="82600" name="Oval 369">
          <a:extLst>
            <a:ext uri="{FF2B5EF4-FFF2-40B4-BE49-F238E27FC236}">
              <a16:creationId xmlns:a16="http://schemas.microsoft.com/office/drawing/2014/main" id="{00000000-0008-0000-0A00-0000A8420100}"/>
            </a:ext>
          </a:extLst>
        </xdr:cNvPr>
        <xdr:cNvSpPr>
          <a:spLocks noChangeArrowheads="1"/>
        </xdr:cNvSpPr>
      </xdr:nvSpPr>
      <xdr:spPr bwMode="auto">
        <a:xfrm>
          <a:off x="4933950" y="59531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38</xdr:row>
      <xdr:rowOff>85725</xdr:rowOff>
    </xdr:from>
    <xdr:to>
      <xdr:col>22</xdr:col>
      <xdr:colOff>257175</xdr:colOff>
      <xdr:row>39</xdr:row>
      <xdr:rowOff>95250</xdr:rowOff>
    </xdr:to>
    <xdr:sp macro="" textlink="">
      <xdr:nvSpPr>
        <xdr:cNvPr id="82601" name="Oval 370">
          <a:extLst>
            <a:ext uri="{FF2B5EF4-FFF2-40B4-BE49-F238E27FC236}">
              <a16:creationId xmlns:a16="http://schemas.microsoft.com/office/drawing/2014/main" id="{00000000-0008-0000-0A00-0000A9420100}"/>
            </a:ext>
          </a:extLst>
        </xdr:cNvPr>
        <xdr:cNvSpPr>
          <a:spLocks noChangeArrowheads="1"/>
        </xdr:cNvSpPr>
      </xdr:nvSpPr>
      <xdr:spPr bwMode="auto">
        <a:xfrm>
          <a:off x="4933950" y="61436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39</xdr:row>
      <xdr:rowOff>95250</xdr:rowOff>
    </xdr:from>
    <xdr:to>
      <xdr:col>22</xdr:col>
      <xdr:colOff>247650</xdr:colOff>
      <xdr:row>40</xdr:row>
      <xdr:rowOff>104775</xdr:rowOff>
    </xdr:to>
    <xdr:sp macro="" textlink="">
      <xdr:nvSpPr>
        <xdr:cNvPr id="82602" name="Oval 371">
          <a:extLst>
            <a:ext uri="{FF2B5EF4-FFF2-40B4-BE49-F238E27FC236}">
              <a16:creationId xmlns:a16="http://schemas.microsoft.com/office/drawing/2014/main" id="{00000000-0008-0000-0A00-0000AA420100}"/>
            </a:ext>
          </a:extLst>
        </xdr:cNvPr>
        <xdr:cNvSpPr>
          <a:spLocks noChangeArrowheads="1"/>
        </xdr:cNvSpPr>
      </xdr:nvSpPr>
      <xdr:spPr bwMode="auto">
        <a:xfrm>
          <a:off x="4924425" y="63341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95250</xdr:colOff>
      <xdr:row>40</xdr:row>
      <xdr:rowOff>104775</xdr:rowOff>
    </xdr:from>
    <xdr:to>
      <xdr:col>22</xdr:col>
      <xdr:colOff>266700</xdr:colOff>
      <xdr:row>41</xdr:row>
      <xdr:rowOff>114300</xdr:rowOff>
    </xdr:to>
    <xdr:sp macro="" textlink="">
      <xdr:nvSpPr>
        <xdr:cNvPr id="82603" name="Oval 372">
          <a:extLst>
            <a:ext uri="{FF2B5EF4-FFF2-40B4-BE49-F238E27FC236}">
              <a16:creationId xmlns:a16="http://schemas.microsoft.com/office/drawing/2014/main" id="{00000000-0008-0000-0A00-0000AB420100}"/>
            </a:ext>
          </a:extLst>
        </xdr:cNvPr>
        <xdr:cNvSpPr>
          <a:spLocks noChangeArrowheads="1"/>
        </xdr:cNvSpPr>
      </xdr:nvSpPr>
      <xdr:spPr bwMode="auto">
        <a:xfrm>
          <a:off x="4943475" y="65246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41</xdr:row>
      <xdr:rowOff>114300</xdr:rowOff>
    </xdr:from>
    <xdr:to>
      <xdr:col>22</xdr:col>
      <xdr:colOff>257175</xdr:colOff>
      <xdr:row>42</xdr:row>
      <xdr:rowOff>123825</xdr:rowOff>
    </xdr:to>
    <xdr:sp macro="" textlink="">
      <xdr:nvSpPr>
        <xdr:cNvPr id="82604" name="Oval 373">
          <a:extLst>
            <a:ext uri="{FF2B5EF4-FFF2-40B4-BE49-F238E27FC236}">
              <a16:creationId xmlns:a16="http://schemas.microsoft.com/office/drawing/2014/main" id="{00000000-0008-0000-0A00-0000AC420100}"/>
            </a:ext>
          </a:extLst>
        </xdr:cNvPr>
        <xdr:cNvSpPr>
          <a:spLocks noChangeArrowheads="1"/>
        </xdr:cNvSpPr>
      </xdr:nvSpPr>
      <xdr:spPr bwMode="auto">
        <a:xfrm>
          <a:off x="4933950" y="67151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42</xdr:row>
      <xdr:rowOff>123825</xdr:rowOff>
    </xdr:from>
    <xdr:to>
      <xdr:col>22</xdr:col>
      <xdr:colOff>247650</xdr:colOff>
      <xdr:row>43</xdr:row>
      <xdr:rowOff>133350</xdr:rowOff>
    </xdr:to>
    <xdr:sp macro="" textlink="">
      <xdr:nvSpPr>
        <xdr:cNvPr id="82605" name="Oval 374">
          <a:extLst>
            <a:ext uri="{FF2B5EF4-FFF2-40B4-BE49-F238E27FC236}">
              <a16:creationId xmlns:a16="http://schemas.microsoft.com/office/drawing/2014/main" id="{00000000-0008-0000-0A00-0000AD420100}"/>
            </a:ext>
          </a:extLst>
        </xdr:cNvPr>
        <xdr:cNvSpPr>
          <a:spLocks noChangeArrowheads="1"/>
        </xdr:cNvSpPr>
      </xdr:nvSpPr>
      <xdr:spPr bwMode="auto">
        <a:xfrm>
          <a:off x="4924425" y="690562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43</xdr:row>
      <xdr:rowOff>142875</xdr:rowOff>
    </xdr:from>
    <xdr:to>
      <xdr:col>22</xdr:col>
      <xdr:colOff>257175</xdr:colOff>
      <xdr:row>44</xdr:row>
      <xdr:rowOff>152400</xdr:rowOff>
    </xdr:to>
    <xdr:sp macro="" textlink="">
      <xdr:nvSpPr>
        <xdr:cNvPr id="82606" name="Oval 375">
          <a:extLst>
            <a:ext uri="{FF2B5EF4-FFF2-40B4-BE49-F238E27FC236}">
              <a16:creationId xmlns:a16="http://schemas.microsoft.com/office/drawing/2014/main" id="{00000000-0008-0000-0A00-0000AE420100}"/>
            </a:ext>
          </a:extLst>
        </xdr:cNvPr>
        <xdr:cNvSpPr>
          <a:spLocks noChangeArrowheads="1"/>
        </xdr:cNvSpPr>
      </xdr:nvSpPr>
      <xdr:spPr bwMode="auto">
        <a:xfrm>
          <a:off x="4933950" y="71056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50</xdr:row>
      <xdr:rowOff>19050</xdr:rowOff>
    </xdr:from>
    <xdr:to>
      <xdr:col>22</xdr:col>
      <xdr:colOff>257175</xdr:colOff>
      <xdr:row>51</xdr:row>
      <xdr:rowOff>28575</xdr:rowOff>
    </xdr:to>
    <xdr:sp macro="" textlink="">
      <xdr:nvSpPr>
        <xdr:cNvPr id="82607" name="Oval 376">
          <a:extLst>
            <a:ext uri="{FF2B5EF4-FFF2-40B4-BE49-F238E27FC236}">
              <a16:creationId xmlns:a16="http://schemas.microsoft.com/office/drawing/2014/main" id="{00000000-0008-0000-0A00-0000AF420100}"/>
            </a:ext>
          </a:extLst>
        </xdr:cNvPr>
        <xdr:cNvSpPr>
          <a:spLocks noChangeArrowheads="1"/>
        </xdr:cNvSpPr>
      </xdr:nvSpPr>
      <xdr:spPr bwMode="auto">
        <a:xfrm>
          <a:off x="4933950" y="82486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49</xdr:row>
      <xdr:rowOff>9525</xdr:rowOff>
    </xdr:from>
    <xdr:to>
      <xdr:col>22</xdr:col>
      <xdr:colOff>257175</xdr:colOff>
      <xdr:row>50</xdr:row>
      <xdr:rowOff>19050</xdr:rowOff>
    </xdr:to>
    <xdr:sp macro="" textlink="">
      <xdr:nvSpPr>
        <xdr:cNvPr id="82608" name="Oval 377">
          <a:extLst>
            <a:ext uri="{FF2B5EF4-FFF2-40B4-BE49-F238E27FC236}">
              <a16:creationId xmlns:a16="http://schemas.microsoft.com/office/drawing/2014/main" id="{00000000-0008-0000-0A00-0000B0420100}"/>
            </a:ext>
          </a:extLst>
        </xdr:cNvPr>
        <xdr:cNvSpPr>
          <a:spLocks noChangeArrowheads="1"/>
        </xdr:cNvSpPr>
      </xdr:nvSpPr>
      <xdr:spPr bwMode="auto">
        <a:xfrm>
          <a:off x="4933950" y="80581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48</xdr:row>
      <xdr:rowOff>0</xdr:rowOff>
    </xdr:from>
    <xdr:to>
      <xdr:col>22</xdr:col>
      <xdr:colOff>257175</xdr:colOff>
      <xdr:row>49</xdr:row>
      <xdr:rowOff>9525</xdr:rowOff>
    </xdr:to>
    <xdr:sp macro="" textlink="">
      <xdr:nvSpPr>
        <xdr:cNvPr id="82609" name="Oval 378">
          <a:extLst>
            <a:ext uri="{FF2B5EF4-FFF2-40B4-BE49-F238E27FC236}">
              <a16:creationId xmlns:a16="http://schemas.microsoft.com/office/drawing/2014/main" id="{00000000-0008-0000-0A00-0000B1420100}"/>
            </a:ext>
          </a:extLst>
        </xdr:cNvPr>
        <xdr:cNvSpPr>
          <a:spLocks noChangeArrowheads="1"/>
        </xdr:cNvSpPr>
      </xdr:nvSpPr>
      <xdr:spPr bwMode="auto">
        <a:xfrm>
          <a:off x="4933950" y="78676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47</xdr:row>
      <xdr:rowOff>0</xdr:rowOff>
    </xdr:from>
    <xdr:to>
      <xdr:col>22</xdr:col>
      <xdr:colOff>257175</xdr:colOff>
      <xdr:row>48</xdr:row>
      <xdr:rowOff>9525</xdr:rowOff>
    </xdr:to>
    <xdr:sp macro="" textlink="">
      <xdr:nvSpPr>
        <xdr:cNvPr id="82610" name="Oval 379">
          <a:extLst>
            <a:ext uri="{FF2B5EF4-FFF2-40B4-BE49-F238E27FC236}">
              <a16:creationId xmlns:a16="http://schemas.microsoft.com/office/drawing/2014/main" id="{00000000-0008-0000-0A00-0000B2420100}"/>
            </a:ext>
          </a:extLst>
        </xdr:cNvPr>
        <xdr:cNvSpPr>
          <a:spLocks noChangeArrowheads="1"/>
        </xdr:cNvSpPr>
      </xdr:nvSpPr>
      <xdr:spPr bwMode="auto">
        <a:xfrm>
          <a:off x="4933950" y="76866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45</xdr:row>
      <xdr:rowOff>161925</xdr:rowOff>
    </xdr:from>
    <xdr:to>
      <xdr:col>22</xdr:col>
      <xdr:colOff>247650</xdr:colOff>
      <xdr:row>46</xdr:row>
      <xdr:rowOff>171450</xdr:rowOff>
    </xdr:to>
    <xdr:sp macro="" textlink="">
      <xdr:nvSpPr>
        <xdr:cNvPr id="82611" name="Oval 380">
          <a:extLst>
            <a:ext uri="{FF2B5EF4-FFF2-40B4-BE49-F238E27FC236}">
              <a16:creationId xmlns:a16="http://schemas.microsoft.com/office/drawing/2014/main" id="{00000000-0008-0000-0A00-0000B3420100}"/>
            </a:ext>
          </a:extLst>
        </xdr:cNvPr>
        <xdr:cNvSpPr>
          <a:spLocks noChangeArrowheads="1"/>
        </xdr:cNvSpPr>
      </xdr:nvSpPr>
      <xdr:spPr bwMode="auto">
        <a:xfrm>
          <a:off x="4924425" y="74866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44</xdr:row>
      <xdr:rowOff>152400</xdr:rowOff>
    </xdr:from>
    <xdr:to>
      <xdr:col>22</xdr:col>
      <xdr:colOff>257175</xdr:colOff>
      <xdr:row>45</xdr:row>
      <xdr:rowOff>161925</xdr:rowOff>
    </xdr:to>
    <xdr:sp macro="" textlink="">
      <xdr:nvSpPr>
        <xdr:cNvPr id="82612" name="Oval 381">
          <a:extLst>
            <a:ext uri="{FF2B5EF4-FFF2-40B4-BE49-F238E27FC236}">
              <a16:creationId xmlns:a16="http://schemas.microsoft.com/office/drawing/2014/main" id="{00000000-0008-0000-0A00-0000B4420100}"/>
            </a:ext>
          </a:extLst>
        </xdr:cNvPr>
        <xdr:cNvSpPr>
          <a:spLocks noChangeArrowheads="1"/>
        </xdr:cNvSpPr>
      </xdr:nvSpPr>
      <xdr:spPr bwMode="auto">
        <a:xfrm>
          <a:off x="4933950" y="72961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55</xdr:row>
      <xdr:rowOff>38100</xdr:rowOff>
    </xdr:from>
    <xdr:to>
      <xdr:col>22</xdr:col>
      <xdr:colOff>247650</xdr:colOff>
      <xdr:row>56</xdr:row>
      <xdr:rowOff>47625</xdr:rowOff>
    </xdr:to>
    <xdr:sp macro="" textlink="">
      <xdr:nvSpPr>
        <xdr:cNvPr id="82613" name="Oval 382">
          <a:extLst>
            <a:ext uri="{FF2B5EF4-FFF2-40B4-BE49-F238E27FC236}">
              <a16:creationId xmlns:a16="http://schemas.microsoft.com/office/drawing/2014/main" id="{00000000-0008-0000-0A00-0000B5420100}"/>
            </a:ext>
          </a:extLst>
        </xdr:cNvPr>
        <xdr:cNvSpPr>
          <a:spLocks noChangeArrowheads="1"/>
        </xdr:cNvSpPr>
      </xdr:nvSpPr>
      <xdr:spPr bwMode="auto">
        <a:xfrm>
          <a:off x="4924425" y="91725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54</xdr:row>
      <xdr:rowOff>28575</xdr:rowOff>
    </xdr:from>
    <xdr:to>
      <xdr:col>22</xdr:col>
      <xdr:colOff>257175</xdr:colOff>
      <xdr:row>55</xdr:row>
      <xdr:rowOff>38100</xdr:rowOff>
    </xdr:to>
    <xdr:sp macro="" textlink="">
      <xdr:nvSpPr>
        <xdr:cNvPr id="82614" name="Oval 383">
          <a:extLst>
            <a:ext uri="{FF2B5EF4-FFF2-40B4-BE49-F238E27FC236}">
              <a16:creationId xmlns:a16="http://schemas.microsoft.com/office/drawing/2014/main" id="{00000000-0008-0000-0A00-0000B6420100}"/>
            </a:ext>
          </a:extLst>
        </xdr:cNvPr>
        <xdr:cNvSpPr>
          <a:spLocks noChangeArrowheads="1"/>
        </xdr:cNvSpPr>
      </xdr:nvSpPr>
      <xdr:spPr bwMode="auto">
        <a:xfrm>
          <a:off x="4933950" y="89820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53</xdr:row>
      <xdr:rowOff>47625</xdr:rowOff>
    </xdr:from>
    <xdr:to>
      <xdr:col>22</xdr:col>
      <xdr:colOff>257175</xdr:colOff>
      <xdr:row>54</xdr:row>
      <xdr:rowOff>57150</xdr:rowOff>
    </xdr:to>
    <xdr:sp macro="" textlink="">
      <xdr:nvSpPr>
        <xdr:cNvPr id="82615" name="Oval 384">
          <a:extLst>
            <a:ext uri="{FF2B5EF4-FFF2-40B4-BE49-F238E27FC236}">
              <a16:creationId xmlns:a16="http://schemas.microsoft.com/office/drawing/2014/main" id="{00000000-0008-0000-0A00-0000B7420100}"/>
            </a:ext>
          </a:extLst>
        </xdr:cNvPr>
        <xdr:cNvSpPr>
          <a:spLocks noChangeArrowheads="1"/>
        </xdr:cNvSpPr>
      </xdr:nvSpPr>
      <xdr:spPr bwMode="auto">
        <a:xfrm>
          <a:off x="4933950" y="88201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52</xdr:row>
      <xdr:rowOff>38100</xdr:rowOff>
    </xdr:from>
    <xdr:to>
      <xdr:col>22</xdr:col>
      <xdr:colOff>257175</xdr:colOff>
      <xdr:row>53</xdr:row>
      <xdr:rowOff>47625</xdr:rowOff>
    </xdr:to>
    <xdr:sp macro="" textlink="">
      <xdr:nvSpPr>
        <xdr:cNvPr id="82616" name="Oval 385">
          <a:extLst>
            <a:ext uri="{FF2B5EF4-FFF2-40B4-BE49-F238E27FC236}">
              <a16:creationId xmlns:a16="http://schemas.microsoft.com/office/drawing/2014/main" id="{00000000-0008-0000-0A00-0000B8420100}"/>
            </a:ext>
          </a:extLst>
        </xdr:cNvPr>
        <xdr:cNvSpPr>
          <a:spLocks noChangeArrowheads="1"/>
        </xdr:cNvSpPr>
      </xdr:nvSpPr>
      <xdr:spPr bwMode="auto">
        <a:xfrm>
          <a:off x="4933950" y="86296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95250</xdr:colOff>
      <xdr:row>51</xdr:row>
      <xdr:rowOff>38100</xdr:rowOff>
    </xdr:from>
    <xdr:to>
      <xdr:col>22</xdr:col>
      <xdr:colOff>266700</xdr:colOff>
      <xdr:row>52</xdr:row>
      <xdr:rowOff>47625</xdr:rowOff>
    </xdr:to>
    <xdr:sp macro="" textlink="">
      <xdr:nvSpPr>
        <xdr:cNvPr id="82617" name="Oval 386">
          <a:extLst>
            <a:ext uri="{FF2B5EF4-FFF2-40B4-BE49-F238E27FC236}">
              <a16:creationId xmlns:a16="http://schemas.microsoft.com/office/drawing/2014/main" id="{00000000-0008-0000-0A00-0000B9420100}"/>
            </a:ext>
          </a:extLst>
        </xdr:cNvPr>
        <xdr:cNvSpPr>
          <a:spLocks noChangeArrowheads="1"/>
        </xdr:cNvSpPr>
      </xdr:nvSpPr>
      <xdr:spPr bwMode="auto">
        <a:xfrm>
          <a:off x="4943475" y="8448675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200025</xdr:colOff>
      <xdr:row>36</xdr:row>
      <xdr:rowOff>47625</xdr:rowOff>
    </xdr:from>
    <xdr:to>
      <xdr:col>22</xdr:col>
      <xdr:colOff>123825</xdr:colOff>
      <xdr:row>37</xdr:row>
      <xdr:rowOff>85725</xdr:rowOff>
    </xdr:to>
    <xdr:grpSp>
      <xdr:nvGrpSpPr>
        <xdr:cNvPr id="82618" name="Group 429">
          <a:extLst>
            <a:ext uri="{FF2B5EF4-FFF2-40B4-BE49-F238E27FC236}">
              <a16:creationId xmlns:a16="http://schemas.microsoft.com/office/drawing/2014/main" id="{00000000-0008-0000-0A00-0000BA420100}"/>
            </a:ext>
          </a:extLst>
        </xdr:cNvPr>
        <xdr:cNvGrpSpPr>
          <a:grpSpLocks/>
        </xdr:cNvGrpSpPr>
      </xdr:nvGrpSpPr>
      <xdr:grpSpPr bwMode="auto">
        <a:xfrm>
          <a:off x="1549400" y="5635625"/>
          <a:ext cx="3432175" cy="212725"/>
          <a:chOff x="164" y="603"/>
          <a:chExt cx="358" cy="23"/>
        </a:xfrm>
      </xdr:grpSpPr>
      <xdr:grpSp>
        <xdr:nvGrpSpPr>
          <xdr:cNvPr id="82663" name="Group 388">
            <a:extLst>
              <a:ext uri="{FF2B5EF4-FFF2-40B4-BE49-F238E27FC236}">
                <a16:creationId xmlns:a16="http://schemas.microsoft.com/office/drawing/2014/main" id="{00000000-0008-0000-0A00-0000E7420100}"/>
              </a:ext>
            </a:extLst>
          </xdr:cNvPr>
          <xdr:cNvGrpSpPr>
            <a:grpSpLocks/>
          </xdr:cNvGrpSpPr>
        </xdr:nvGrpSpPr>
        <xdr:grpSpPr bwMode="auto">
          <a:xfrm rot="5400000">
            <a:off x="341" y="445"/>
            <a:ext cx="23" cy="339"/>
            <a:chOff x="141" y="604"/>
            <a:chExt cx="21" cy="380"/>
          </a:xfrm>
        </xdr:grpSpPr>
        <xdr:sp macro="" textlink="">
          <xdr:nvSpPr>
            <xdr:cNvPr id="82665" name="Oval 389">
              <a:extLst>
                <a:ext uri="{FF2B5EF4-FFF2-40B4-BE49-F238E27FC236}">
                  <a16:creationId xmlns:a16="http://schemas.microsoft.com/office/drawing/2014/main" id="{00000000-0008-0000-0A00-0000E9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4" y="604"/>
              <a:ext cx="18" cy="21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66" name="Oval 390">
              <a:extLst>
                <a:ext uri="{FF2B5EF4-FFF2-40B4-BE49-F238E27FC236}">
                  <a16:creationId xmlns:a16="http://schemas.microsoft.com/office/drawing/2014/main" id="{00000000-0008-0000-0A00-0000EA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62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67" name="Oval 391">
              <a:extLst>
                <a:ext uri="{FF2B5EF4-FFF2-40B4-BE49-F238E27FC236}">
                  <a16:creationId xmlns:a16="http://schemas.microsoft.com/office/drawing/2014/main" id="{00000000-0008-0000-0A00-0000EB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64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68" name="Oval 392">
              <a:extLst>
                <a:ext uri="{FF2B5EF4-FFF2-40B4-BE49-F238E27FC236}">
                  <a16:creationId xmlns:a16="http://schemas.microsoft.com/office/drawing/2014/main" id="{00000000-0008-0000-0A00-0000EC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66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69" name="Oval 393">
              <a:extLst>
                <a:ext uri="{FF2B5EF4-FFF2-40B4-BE49-F238E27FC236}">
                  <a16:creationId xmlns:a16="http://schemas.microsoft.com/office/drawing/2014/main" id="{00000000-0008-0000-0A00-0000ED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" y="68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0" name="Oval 394">
              <a:extLst>
                <a:ext uri="{FF2B5EF4-FFF2-40B4-BE49-F238E27FC236}">
                  <a16:creationId xmlns:a16="http://schemas.microsoft.com/office/drawing/2014/main" id="{00000000-0008-0000-0A00-0000EE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70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1" name="Oval 395">
              <a:extLst>
                <a:ext uri="{FF2B5EF4-FFF2-40B4-BE49-F238E27FC236}">
                  <a16:creationId xmlns:a16="http://schemas.microsoft.com/office/drawing/2014/main" id="{00000000-0008-0000-0A00-0000EF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72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2" name="Oval 396">
              <a:extLst>
                <a:ext uri="{FF2B5EF4-FFF2-40B4-BE49-F238E27FC236}">
                  <a16:creationId xmlns:a16="http://schemas.microsoft.com/office/drawing/2014/main" id="{00000000-0008-0000-0A00-0000F0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74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3" name="Oval 397">
              <a:extLst>
                <a:ext uri="{FF2B5EF4-FFF2-40B4-BE49-F238E27FC236}">
                  <a16:creationId xmlns:a16="http://schemas.microsoft.com/office/drawing/2014/main" id="{00000000-0008-0000-0A00-0000F1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86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4" name="Oval 398">
              <a:extLst>
                <a:ext uri="{FF2B5EF4-FFF2-40B4-BE49-F238E27FC236}">
                  <a16:creationId xmlns:a16="http://schemas.microsoft.com/office/drawing/2014/main" id="{00000000-0008-0000-0A00-0000F2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84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5" name="Oval 399">
              <a:extLst>
                <a:ext uri="{FF2B5EF4-FFF2-40B4-BE49-F238E27FC236}">
                  <a16:creationId xmlns:a16="http://schemas.microsoft.com/office/drawing/2014/main" id="{00000000-0008-0000-0A00-0000F3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82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6" name="Oval 400">
              <a:extLst>
                <a:ext uri="{FF2B5EF4-FFF2-40B4-BE49-F238E27FC236}">
                  <a16:creationId xmlns:a16="http://schemas.microsoft.com/office/drawing/2014/main" id="{00000000-0008-0000-0A00-0000F4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808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7" name="Oval 401">
              <a:extLst>
                <a:ext uri="{FF2B5EF4-FFF2-40B4-BE49-F238E27FC236}">
                  <a16:creationId xmlns:a16="http://schemas.microsoft.com/office/drawing/2014/main" id="{00000000-0008-0000-0A00-0000F5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78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8" name="Oval 402">
              <a:extLst>
                <a:ext uri="{FF2B5EF4-FFF2-40B4-BE49-F238E27FC236}">
                  <a16:creationId xmlns:a16="http://schemas.microsoft.com/office/drawing/2014/main" id="{00000000-0008-0000-0A00-0000F6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76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79" name="Oval 403">
              <a:extLst>
                <a:ext uri="{FF2B5EF4-FFF2-40B4-BE49-F238E27FC236}">
                  <a16:creationId xmlns:a16="http://schemas.microsoft.com/office/drawing/2014/main" id="{00000000-0008-0000-0A00-0000F7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964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80" name="Oval 404">
              <a:extLst>
                <a:ext uri="{FF2B5EF4-FFF2-40B4-BE49-F238E27FC236}">
                  <a16:creationId xmlns:a16="http://schemas.microsoft.com/office/drawing/2014/main" id="{00000000-0008-0000-0A00-0000F8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944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81" name="Oval 405">
              <a:extLst>
                <a:ext uri="{FF2B5EF4-FFF2-40B4-BE49-F238E27FC236}">
                  <a16:creationId xmlns:a16="http://schemas.microsoft.com/office/drawing/2014/main" id="{00000000-0008-0000-0A00-0000F9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92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82" name="Oval 406">
              <a:extLst>
                <a:ext uri="{FF2B5EF4-FFF2-40B4-BE49-F238E27FC236}">
                  <a16:creationId xmlns:a16="http://schemas.microsoft.com/office/drawing/2014/main" id="{00000000-0008-0000-0A00-0000FA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90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83" name="Oval 407">
              <a:extLst>
                <a:ext uri="{FF2B5EF4-FFF2-40B4-BE49-F238E27FC236}">
                  <a16:creationId xmlns:a16="http://schemas.microsoft.com/office/drawing/2014/main" id="{00000000-0008-0000-0A00-0000FB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" y="888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  <xdr:sp macro="" textlink="">
        <xdr:nvSpPr>
          <xdr:cNvPr id="82664" name="Oval 428">
            <a:extLst>
              <a:ext uri="{FF2B5EF4-FFF2-40B4-BE49-F238E27FC236}">
                <a16:creationId xmlns:a16="http://schemas.microsoft.com/office/drawing/2014/main" id="{00000000-0008-0000-0A00-0000E8420100}"/>
              </a:ext>
            </a:extLst>
          </xdr:cNvPr>
          <xdr:cNvSpPr>
            <a:spLocks noChangeArrowheads="1"/>
          </xdr:cNvSpPr>
        </xdr:nvSpPr>
        <xdr:spPr bwMode="auto">
          <a:xfrm>
            <a:off x="164" y="603"/>
            <a:ext cx="18" cy="2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152400</xdr:colOff>
      <xdr:row>55</xdr:row>
      <xdr:rowOff>28575</xdr:rowOff>
    </xdr:from>
    <xdr:to>
      <xdr:col>22</xdr:col>
      <xdr:colOff>76200</xdr:colOff>
      <xdr:row>56</xdr:row>
      <xdr:rowOff>66675</xdr:rowOff>
    </xdr:to>
    <xdr:grpSp>
      <xdr:nvGrpSpPr>
        <xdr:cNvPr id="82619" name="Group 430">
          <a:extLst>
            <a:ext uri="{FF2B5EF4-FFF2-40B4-BE49-F238E27FC236}">
              <a16:creationId xmlns:a16="http://schemas.microsoft.com/office/drawing/2014/main" id="{00000000-0008-0000-0A00-0000BB420100}"/>
            </a:ext>
          </a:extLst>
        </xdr:cNvPr>
        <xdr:cNvGrpSpPr>
          <a:grpSpLocks/>
        </xdr:cNvGrpSpPr>
      </xdr:nvGrpSpPr>
      <xdr:grpSpPr bwMode="auto">
        <a:xfrm>
          <a:off x="1501775" y="8934450"/>
          <a:ext cx="3432175" cy="212725"/>
          <a:chOff x="164" y="603"/>
          <a:chExt cx="358" cy="23"/>
        </a:xfrm>
      </xdr:grpSpPr>
      <xdr:grpSp>
        <xdr:nvGrpSpPr>
          <xdr:cNvPr id="82642" name="Group 431">
            <a:extLst>
              <a:ext uri="{FF2B5EF4-FFF2-40B4-BE49-F238E27FC236}">
                <a16:creationId xmlns:a16="http://schemas.microsoft.com/office/drawing/2014/main" id="{00000000-0008-0000-0A00-0000D2420100}"/>
              </a:ext>
            </a:extLst>
          </xdr:cNvPr>
          <xdr:cNvGrpSpPr>
            <a:grpSpLocks/>
          </xdr:cNvGrpSpPr>
        </xdr:nvGrpSpPr>
        <xdr:grpSpPr bwMode="auto">
          <a:xfrm rot="5400000">
            <a:off x="341" y="445"/>
            <a:ext cx="23" cy="339"/>
            <a:chOff x="141" y="604"/>
            <a:chExt cx="21" cy="380"/>
          </a:xfrm>
        </xdr:grpSpPr>
        <xdr:sp macro="" textlink="">
          <xdr:nvSpPr>
            <xdr:cNvPr id="82644" name="Oval 432">
              <a:extLst>
                <a:ext uri="{FF2B5EF4-FFF2-40B4-BE49-F238E27FC236}">
                  <a16:creationId xmlns:a16="http://schemas.microsoft.com/office/drawing/2014/main" id="{00000000-0008-0000-0A00-0000D4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4" y="604"/>
              <a:ext cx="18" cy="21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45" name="Oval 433">
              <a:extLst>
                <a:ext uri="{FF2B5EF4-FFF2-40B4-BE49-F238E27FC236}">
                  <a16:creationId xmlns:a16="http://schemas.microsoft.com/office/drawing/2014/main" id="{00000000-0008-0000-0A00-0000D5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62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46" name="Oval 434">
              <a:extLst>
                <a:ext uri="{FF2B5EF4-FFF2-40B4-BE49-F238E27FC236}">
                  <a16:creationId xmlns:a16="http://schemas.microsoft.com/office/drawing/2014/main" id="{00000000-0008-0000-0A00-0000D6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64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47" name="Oval 435">
              <a:extLst>
                <a:ext uri="{FF2B5EF4-FFF2-40B4-BE49-F238E27FC236}">
                  <a16:creationId xmlns:a16="http://schemas.microsoft.com/office/drawing/2014/main" id="{00000000-0008-0000-0A00-0000D7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66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48" name="Oval 436">
              <a:extLst>
                <a:ext uri="{FF2B5EF4-FFF2-40B4-BE49-F238E27FC236}">
                  <a16:creationId xmlns:a16="http://schemas.microsoft.com/office/drawing/2014/main" id="{00000000-0008-0000-0A00-0000D8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" y="68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49" name="Oval 437">
              <a:extLst>
                <a:ext uri="{FF2B5EF4-FFF2-40B4-BE49-F238E27FC236}">
                  <a16:creationId xmlns:a16="http://schemas.microsoft.com/office/drawing/2014/main" id="{00000000-0008-0000-0A00-0000D9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70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0" name="Oval 438">
              <a:extLst>
                <a:ext uri="{FF2B5EF4-FFF2-40B4-BE49-F238E27FC236}">
                  <a16:creationId xmlns:a16="http://schemas.microsoft.com/office/drawing/2014/main" id="{00000000-0008-0000-0A00-0000DA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726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1" name="Oval 439">
              <a:extLst>
                <a:ext uri="{FF2B5EF4-FFF2-40B4-BE49-F238E27FC236}">
                  <a16:creationId xmlns:a16="http://schemas.microsoft.com/office/drawing/2014/main" id="{00000000-0008-0000-0A00-0000DB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74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2" name="Oval 440">
              <a:extLst>
                <a:ext uri="{FF2B5EF4-FFF2-40B4-BE49-F238E27FC236}">
                  <a16:creationId xmlns:a16="http://schemas.microsoft.com/office/drawing/2014/main" id="{00000000-0008-0000-0A00-0000DC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86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3" name="Oval 441">
              <a:extLst>
                <a:ext uri="{FF2B5EF4-FFF2-40B4-BE49-F238E27FC236}">
                  <a16:creationId xmlns:a16="http://schemas.microsoft.com/office/drawing/2014/main" id="{00000000-0008-0000-0A00-0000DD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84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4" name="Oval 442">
              <a:extLst>
                <a:ext uri="{FF2B5EF4-FFF2-40B4-BE49-F238E27FC236}">
                  <a16:creationId xmlns:a16="http://schemas.microsoft.com/office/drawing/2014/main" id="{00000000-0008-0000-0A00-0000DE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82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5" name="Oval 443">
              <a:extLst>
                <a:ext uri="{FF2B5EF4-FFF2-40B4-BE49-F238E27FC236}">
                  <a16:creationId xmlns:a16="http://schemas.microsoft.com/office/drawing/2014/main" id="{00000000-0008-0000-0A00-0000DF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808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6" name="Oval 444">
              <a:extLst>
                <a:ext uri="{FF2B5EF4-FFF2-40B4-BE49-F238E27FC236}">
                  <a16:creationId xmlns:a16="http://schemas.microsoft.com/office/drawing/2014/main" id="{00000000-0008-0000-0A00-0000E0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78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7" name="Oval 445">
              <a:extLst>
                <a:ext uri="{FF2B5EF4-FFF2-40B4-BE49-F238E27FC236}">
                  <a16:creationId xmlns:a16="http://schemas.microsoft.com/office/drawing/2014/main" id="{00000000-0008-0000-0A00-0000E1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76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8" name="Oval 446">
              <a:extLst>
                <a:ext uri="{FF2B5EF4-FFF2-40B4-BE49-F238E27FC236}">
                  <a16:creationId xmlns:a16="http://schemas.microsoft.com/office/drawing/2014/main" id="{00000000-0008-0000-0A00-0000E2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964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59" name="Oval 447">
              <a:extLst>
                <a:ext uri="{FF2B5EF4-FFF2-40B4-BE49-F238E27FC236}">
                  <a16:creationId xmlns:a16="http://schemas.microsoft.com/office/drawing/2014/main" id="{00000000-0008-0000-0A00-0000E3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944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60" name="Oval 448">
              <a:extLst>
                <a:ext uri="{FF2B5EF4-FFF2-40B4-BE49-F238E27FC236}">
                  <a16:creationId xmlns:a16="http://schemas.microsoft.com/office/drawing/2014/main" id="{00000000-0008-0000-0A00-0000E4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92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61" name="Oval 449">
              <a:extLst>
                <a:ext uri="{FF2B5EF4-FFF2-40B4-BE49-F238E27FC236}">
                  <a16:creationId xmlns:a16="http://schemas.microsoft.com/office/drawing/2014/main" id="{00000000-0008-0000-0A00-0000E5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2" y="907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82662" name="Oval 450">
              <a:extLst>
                <a:ext uri="{FF2B5EF4-FFF2-40B4-BE49-F238E27FC236}">
                  <a16:creationId xmlns:a16="http://schemas.microsoft.com/office/drawing/2014/main" id="{00000000-0008-0000-0A00-0000E642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" y="888"/>
              <a:ext cx="18" cy="2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  <xdr:sp macro="" textlink="">
        <xdr:nvSpPr>
          <xdr:cNvPr id="82643" name="Oval 451">
            <a:extLst>
              <a:ext uri="{FF2B5EF4-FFF2-40B4-BE49-F238E27FC236}">
                <a16:creationId xmlns:a16="http://schemas.microsoft.com/office/drawing/2014/main" id="{00000000-0008-0000-0A00-0000D3420100}"/>
              </a:ext>
            </a:extLst>
          </xdr:cNvPr>
          <xdr:cNvSpPr>
            <a:spLocks noChangeArrowheads="1"/>
          </xdr:cNvSpPr>
        </xdr:nvSpPr>
        <xdr:spPr bwMode="auto">
          <a:xfrm>
            <a:off x="164" y="603"/>
            <a:ext cx="18" cy="2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219075</xdr:colOff>
      <xdr:row>53</xdr:row>
      <xdr:rowOff>85725</xdr:rowOff>
    </xdr:from>
    <xdr:to>
      <xdr:col>15</xdr:col>
      <xdr:colOff>57150</xdr:colOff>
      <xdr:row>55</xdr:row>
      <xdr:rowOff>66675</xdr:rowOff>
    </xdr:to>
    <xdr:grpSp>
      <xdr:nvGrpSpPr>
        <xdr:cNvPr id="82620" name="Group 465">
          <a:extLst>
            <a:ext uri="{FF2B5EF4-FFF2-40B4-BE49-F238E27FC236}">
              <a16:creationId xmlns:a16="http://schemas.microsoft.com/office/drawing/2014/main" id="{00000000-0008-0000-0A00-0000BC420100}"/>
            </a:ext>
          </a:extLst>
        </xdr:cNvPr>
        <xdr:cNvGrpSpPr>
          <a:grpSpLocks/>
        </xdr:cNvGrpSpPr>
      </xdr:nvGrpSpPr>
      <xdr:grpSpPr bwMode="auto">
        <a:xfrm rot="10800000">
          <a:off x="2981325" y="8642350"/>
          <a:ext cx="536575" cy="330200"/>
          <a:chOff x="22" y="588"/>
          <a:chExt cx="57" cy="36"/>
        </a:xfrm>
      </xdr:grpSpPr>
      <xdr:sp macro="" textlink="">
        <xdr:nvSpPr>
          <xdr:cNvPr id="82629" name="Oval 452">
            <a:extLst>
              <a:ext uri="{FF2B5EF4-FFF2-40B4-BE49-F238E27FC236}">
                <a16:creationId xmlns:a16="http://schemas.microsoft.com/office/drawing/2014/main" id="{00000000-0008-0000-0A00-0000C5420100}"/>
              </a:ext>
            </a:extLst>
          </xdr:cNvPr>
          <xdr:cNvSpPr>
            <a:spLocks noChangeArrowheads="1"/>
          </xdr:cNvSpPr>
        </xdr:nvSpPr>
        <xdr:spPr bwMode="auto">
          <a:xfrm>
            <a:off x="22" y="588"/>
            <a:ext cx="13" cy="1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0" name="Oval 453">
            <a:extLst>
              <a:ext uri="{FF2B5EF4-FFF2-40B4-BE49-F238E27FC236}">
                <a16:creationId xmlns:a16="http://schemas.microsoft.com/office/drawing/2014/main" id="{00000000-0008-0000-0A00-0000C6420100}"/>
              </a:ext>
            </a:extLst>
          </xdr:cNvPr>
          <xdr:cNvSpPr>
            <a:spLocks noChangeArrowheads="1"/>
          </xdr:cNvSpPr>
        </xdr:nvSpPr>
        <xdr:spPr bwMode="auto">
          <a:xfrm>
            <a:off x="37" y="588"/>
            <a:ext cx="13" cy="1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1" name="Oval 454">
            <a:extLst>
              <a:ext uri="{FF2B5EF4-FFF2-40B4-BE49-F238E27FC236}">
                <a16:creationId xmlns:a16="http://schemas.microsoft.com/office/drawing/2014/main" id="{00000000-0008-0000-0A00-0000C7420100}"/>
              </a:ext>
            </a:extLst>
          </xdr:cNvPr>
          <xdr:cNvSpPr>
            <a:spLocks noChangeArrowheads="1"/>
          </xdr:cNvSpPr>
        </xdr:nvSpPr>
        <xdr:spPr bwMode="auto">
          <a:xfrm>
            <a:off x="52" y="588"/>
            <a:ext cx="13" cy="1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2" name="Oval 455">
            <a:extLst>
              <a:ext uri="{FF2B5EF4-FFF2-40B4-BE49-F238E27FC236}">
                <a16:creationId xmlns:a16="http://schemas.microsoft.com/office/drawing/2014/main" id="{00000000-0008-0000-0A00-0000C8420100}"/>
              </a:ext>
            </a:extLst>
          </xdr:cNvPr>
          <xdr:cNvSpPr>
            <a:spLocks noChangeArrowheads="1"/>
          </xdr:cNvSpPr>
        </xdr:nvSpPr>
        <xdr:spPr bwMode="auto">
          <a:xfrm>
            <a:off x="66" y="589"/>
            <a:ext cx="13" cy="1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3" name="Oval 456">
            <a:extLst>
              <a:ext uri="{FF2B5EF4-FFF2-40B4-BE49-F238E27FC236}">
                <a16:creationId xmlns:a16="http://schemas.microsoft.com/office/drawing/2014/main" id="{00000000-0008-0000-0A00-0000C9420100}"/>
              </a:ext>
            </a:extLst>
          </xdr:cNvPr>
          <xdr:cNvSpPr>
            <a:spLocks noChangeArrowheads="1"/>
          </xdr:cNvSpPr>
        </xdr:nvSpPr>
        <xdr:spPr bwMode="auto">
          <a:xfrm>
            <a:off x="65" y="603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4" name="Oval 457">
            <a:extLst>
              <a:ext uri="{FF2B5EF4-FFF2-40B4-BE49-F238E27FC236}">
                <a16:creationId xmlns:a16="http://schemas.microsoft.com/office/drawing/2014/main" id="{00000000-0008-0000-0A00-0000CA420100}"/>
              </a:ext>
            </a:extLst>
          </xdr:cNvPr>
          <xdr:cNvSpPr>
            <a:spLocks noChangeArrowheads="1"/>
          </xdr:cNvSpPr>
        </xdr:nvSpPr>
        <xdr:spPr bwMode="auto">
          <a:xfrm>
            <a:off x="52" y="600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5" name="Oval 458">
            <a:extLst>
              <a:ext uri="{FF2B5EF4-FFF2-40B4-BE49-F238E27FC236}">
                <a16:creationId xmlns:a16="http://schemas.microsoft.com/office/drawing/2014/main" id="{00000000-0008-0000-0A00-0000CB420100}"/>
              </a:ext>
            </a:extLst>
          </xdr:cNvPr>
          <xdr:cNvSpPr>
            <a:spLocks noChangeArrowheads="1"/>
          </xdr:cNvSpPr>
        </xdr:nvSpPr>
        <xdr:spPr bwMode="auto">
          <a:xfrm>
            <a:off x="38" y="600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6" name="Oval 459">
            <a:extLst>
              <a:ext uri="{FF2B5EF4-FFF2-40B4-BE49-F238E27FC236}">
                <a16:creationId xmlns:a16="http://schemas.microsoft.com/office/drawing/2014/main" id="{00000000-0008-0000-0A00-0000CC420100}"/>
              </a:ext>
            </a:extLst>
          </xdr:cNvPr>
          <xdr:cNvSpPr>
            <a:spLocks noChangeArrowheads="1"/>
          </xdr:cNvSpPr>
        </xdr:nvSpPr>
        <xdr:spPr bwMode="auto">
          <a:xfrm>
            <a:off x="42" y="613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7" name="Oval 460">
            <a:extLst>
              <a:ext uri="{FF2B5EF4-FFF2-40B4-BE49-F238E27FC236}">
                <a16:creationId xmlns:a16="http://schemas.microsoft.com/office/drawing/2014/main" id="{00000000-0008-0000-0A00-0000CD420100}"/>
              </a:ext>
            </a:extLst>
          </xdr:cNvPr>
          <xdr:cNvSpPr>
            <a:spLocks noChangeArrowheads="1"/>
          </xdr:cNvSpPr>
        </xdr:nvSpPr>
        <xdr:spPr bwMode="auto">
          <a:xfrm>
            <a:off x="50" y="613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8" name="Oval 461">
            <a:extLst>
              <a:ext uri="{FF2B5EF4-FFF2-40B4-BE49-F238E27FC236}">
                <a16:creationId xmlns:a16="http://schemas.microsoft.com/office/drawing/2014/main" id="{00000000-0008-0000-0A00-0000CE420100}"/>
              </a:ext>
            </a:extLst>
          </xdr:cNvPr>
          <xdr:cNvSpPr>
            <a:spLocks noChangeArrowheads="1"/>
          </xdr:cNvSpPr>
        </xdr:nvSpPr>
        <xdr:spPr bwMode="auto">
          <a:xfrm>
            <a:off x="64" y="615"/>
            <a:ext cx="14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39" name="Oval 462">
            <a:extLst>
              <a:ext uri="{FF2B5EF4-FFF2-40B4-BE49-F238E27FC236}">
                <a16:creationId xmlns:a16="http://schemas.microsoft.com/office/drawing/2014/main" id="{00000000-0008-0000-0A00-0000CF420100}"/>
              </a:ext>
            </a:extLst>
          </xdr:cNvPr>
          <xdr:cNvSpPr>
            <a:spLocks noChangeArrowheads="1"/>
          </xdr:cNvSpPr>
        </xdr:nvSpPr>
        <xdr:spPr bwMode="auto">
          <a:xfrm>
            <a:off x="33" y="608"/>
            <a:ext cx="8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40" name="Oval 463">
            <a:extLst>
              <a:ext uri="{FF2B5EF4-FFF2-40B4-BE49-F238E27FC236}">
                <a16:creationId xmlns:a16="http://schemas.microsoft.com/office/drawing/2014/main" id="{00000000-0008-0000-0A00-0000D0420100}"/>
              </a:ext>
            </a:extLst>
          </xdr:cNvPr>
          <xdr:cNvSpPr>
            <a:spLocks noChangeArrowheads="1"/>
          </xdr:cNvSpPr>
        </xdr:nvSpPr>
        <xdr:spPr bwMode="auto">
          <a:xfrm>
            <a:off x="24" y="613"/>
            <a:ext cx="8" cy="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641" name="Oval 464">
            <a:extLst>
              <a:ext uri="{FF2B5EF4-FFF2-40B4-BE49-F238E27FC236}">
                <a16:creationId xmlns:a16="http://schemas.microsoft.com/office/drawing/2014/main" id="{00000000-0008-0000-0A00-0000D1420100}"/>
              </a:ext>
            </a:extLst>
          </xdr:cNvPr>
          <xdr:cNvSpPr>
            <a:spLocks noChangeArrowheads="1"/>
          </xdr:cNvSpPr>
        </xdr:nvSpPr>
        <xdr:spPr bwMode="auto">
          <a:xfrm>
            <a:off x="26" y="599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123825</xdr:colOff>
      <xdr:row>54</xdr:row>
      <xdr:rowOff>47625</xdr:rowOff>
    </xdr:from>
    <xdr:to>
      <xdr:col>13</xdr:col>
      <xdr:colOff>247650</xdr:colOff>
      <xdr:row>54</xdr:row>
      <xdr:rowOff>161925</xdr:rowOff>
    </xdr:to>
    <xdr:sp macro="" textlink="">
      <xdr:nvSpPr>
        <xdr:cNvPr id="82621" name="Oval 466">
          <a:extLst>
            <a:ext uri="{FF2B5EF4-FFF2-40B4-BE49-F238E27FC236}">
              <a16:creationId xmlns:a16="http://schemas.microsoft.com/office/drawing/2014/main" id="{00000000-0008-0000-0A00-0000BD420100}"/>
            </a:ext>
          </a:extLst>
        </xdr:cNvPr>
        <xdr:cNvSpPr>
          <a:spLocks noChangeArrowheads="1"/>
        </xdr:cNvSpPr>
      </xdr:nvSpPr>
      <xdr:spPr bwMode="auto">
        <a:xfrm>
          <a:off x="2886075" y="9001125"/>
          <a:ext cx="1238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247650</xdr:colOff>
      <xdr:row>36</xdr:row>
      <xdr:rowOff>38100</xdr:rowOff>
    </xdr:from>
    <xdr:to>
      <xdr:col>3</xdr:col>
      <xdr:colOff>114300</xdr:colOff>
      <xdr:row>56</xdr:row>
      <xdr:rowOff>66675</xdr:rowOff>
    </xdr:to>
    <xdr:grpSp>
      <xdr:nvGrpSpPr>
        <xdr:cNvPr id="82622" name="Group 470">
          <a:extLst>
            <a:ext uri="{FF2B5EF4-FFF2-40B4-BE49-F238E27FC236}">
              <a16:creationId xmlns:a16="http://schemas.microsoft.com/office/drawing/2014/main" id="{00000000-0008-0000-0A00-0000BE420100}"/>
            </a:ext>
          </a:extLst>
        </xdr:cNvPr>
        <xdr:cNvGrpSpPr>
          <a:grpSpLocks/>
        </xdr:cNvGrpSpPr>
      </xdr:nvGrpSpPr>
      <xdr:grpSpPr bwMode="auto">
        <a:xfrm rot="5400000">
          <a:off x="-769938" y="7183438"/>
          <a:ext cx="3521075" cy="406400"/>
          <a:chOff x="143" y="1596"/>
          <a:chExt cx="395" cy="44"/>
        </a:xfrm>
      </xdr:grpSpPr>
      <xdr:sp macro="" textlink="">
        <xdr:nvSpPr>
          <xdr:cNvPr id="82626" name="Line 467">
            <a:extLst>
              <a:ext uri="{FF2B5EF4-FFF2-40B4-BE49-F238E27FC236}">
                <a16:creationId xmlns:a16="http://schemas.microsoft.com/office/drawing/2014/main" id="{00000000-0008-0000-0A00-0000C2420100}"/>
              </a:ext>
            </a:extLst>
          </xdr:cNvPr>
          <xdr:cNvSpPr>
            <a:spLocks noChangeShapeType="1"/>
          </xdr:cNvSpPr>
        </xdr:nvSpPr>
        <xdr:spPr bwMode="auto">
          <a:xfrm>
            <a:off x="143" y="1597"/>
            <a:ext cx="0" cy="4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627" name="Line 468">
            <a:extLst>
              <a:ext uri="{FF2B5EF4-FFF2-40B4-BE49-F238E27FC236}">
                <a16:creationId xmlns:a16="http://schemas.microsoft.com/office/drawing/2014/main" id="{00000000-0008-0000-0A00-0000C34201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38" y="1596"/>
            <a:ext cx="0" cy="4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628" name="Line 469">
            <a:extLst>
              <a:ext uri="{FF2B5EF4-FFF2-40B4-BE49-F238E27FC236}">
                <a16:creationId xmlns:a16="http://schemas.microsoft.com/office/drawing/2014/main" id="{00000000-0008-0000-0A00-0000C4420100}"/>
              </a:ext>
            </a:extLst>
          </xdr:cNvPr>
          <xdr:cNvSpPr>
            <a:spLocks noChangeShapeType="1"/>
          </xdr:cNvSpPr>
        </xdr:nvSpPr>
        <xdr:spPr bwMode="auto">
          <a:xfrm>
            <a:off x="143" y="1633"/>
            <a:ext cx="39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</xdr:col>
      <xdr:colOff>38100</xdr:colOff>
      <xdr:row>45</xdr:row>
      <xdr:rowOff>161925</xdr:rowOff>
    </xdr:from>
    <xdr:ext cx="152542" cy="218586"/>
    <xdr:sp macro="" textlink="">
      <xdr:nvSpPr>
        <xdr:cNvPr id="1495" name="Text Box 471">
          <a:extLst>
            <a:ext uri="{FF2B5EF4-FFF2-40B4-BE49-F238E27FC236}">
              <a16:creationId xmlns:a16="http://schemas.microsoft.com/office/drawing/2014/main" id="{00000000-0008-0000-0A00-0000D7050000}"/>
            </a:ext>
          </a:extLst>
        </xdr:cNvPr>
        <xdr:cNvSpPr txBox="1">
          <a:spLocks noChangeArrowheads="1"/>
        </xdr:cNvSpPr>
      </xdr:nvSpPr>
      <xdr:spPr bwMode="auto">
        <a:xfrm>
          <a:off x="571500" y="7486650"/>
          <a:ext cx="152542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W</a:t>
          </a:r>
        </a:p>
      </xdr:txBody>
    </xdr:sp>
    <xdr:clientData/>
  </xdr:oneCellAnchor>
  <xdr:twoCellAnchor>
    <xdr:from>
      <xdr:col>8</xdr:col>
      <xdr:colOff>38100</xdr:colOff>
      <xdr:row>28</xdr:row>
      <xdr:rowOff>76201</xdr:rowOff>
    </xdr:from>
    <xdr:to>
      <xdr:col>22</xdr:col>
      <xdr:colOff>219075</xdr:colOff>
      <xdr:row>32</xdr:row>
      <xdr:rowOff>85726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200275" y="4314826"/>
          <a:ext cx="28670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単粒度砕石４号あるいは再生単粒度砕石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（浸透ﾄﾚﾝﾁ用）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ただし、再生材の使用は宅内のみ</a:t>
          </a:r>
          <a:endParaRPr kumimoji="1" lang="en-US" altLang="ja-JP" sz="10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33338</xdr:colOff>
      <xdr:row>27</xdr:row>
      <xdr:rowOff>152400</xdr:rowOff>
    </xdr:from>
    <xdr:to>
      <xdr:col>9</xdr:col>
      <xdr:colOff>9528</xdr:colOff>
      <xdr:row>30</xdr:row>
      <xdr:rowOff>138113</xdr:rowOff>
    </xdr:to>
    <xdr:sp macro="" textlink="">
      <xdr:nvSpPr>
        <xdr:cNvPr id="356" name="テキスト ボックス 355">
          <a:extLst>
            <a:ext uri="{FF2B5EF4-FFF2-40B4-BE49-F238E27FC236}">
              <a16:creationId xmlns:a16="http://schemas.microsoft.com/office/drawing/2014/main" id="{00000000-0008-0000-0A00-000064010000}"/>
            </a:ext>
          </a:extLst>
        </xdr:cNvPr>
        <xdr:cNvSpPr txBox="1"/>
      </xdr:nvSpPr>
      <xdr:spPr>
        <a:xfrm rot="16200000">
          <a:off x="1857377" y="4300536"/>
          <a:ext cx="528638" cy="3476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500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horzOverflow="clip" wrap="none" lIns="18288" tIns="0" rIns="0" bIns="0" rtlCol="0" anchor="t" upright="1">
        <a:spAutoFit/>
      </a:bodyPr>
      <a:lstStyle>
        <a:defPPr algn="l">
          <a:defRPr kumimoji="1" sz="1100"/>
        </a:defPPr>
      </a:lstStyle>
    </a:spDef>
    <a:lnDef>
      <a:spPr bwMode="auto"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44"/>
  </sheetPr>
  <dimension ref="A1"/>
  <sheetViews>
    <sheetView showGridLines="0" tabSelected="1" view="pageBreakPreview" zoomScaleNormal="100" workbookViewId="0">
      <selection activeCell="L12" sqref="L12"/>
    </sheetView>
  </sheetViews>
  <sheetFormatPr defaultRowHeight="13.5" x14ac:dyDescent="0.15"/>
  <sheetData/>
  <sheetProtection password="F543" sheet="1" selectLockedCells="1" selectUnlockedCells="1"/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indexed="44"/>
  </sheetPr>
  <dimension ref="A1:T56"/>
  <sheetViews>
    <sheetView showGridLines="0" view="pageBreakPreview" zoomScale="60" zoomScaleNormal="100" workbookViewId="0">
      <selection activeCell="L12" sqref="L12"/>
    </sheetView>
  </sheetViews>
  <sheetFormatPr defaultRowHeight="13.5" x14ac:dyDescent="0.15"/>
  <cols>
    <col min="1" max="1" width="2.625" customWidth="1"/>
    <col min="3" max="4" width="3.625" customWidth="1"/>
    <col min="5" max="6" width="2.875" customWidth="1"/>
    <col min="7" max="7" width="2.625" customWidth="1"/>
    <col min="8" max="10" width="3.625" customWidth="1"/>
    <col min="11" max="11" width="2.625" customWidth="1"/>
    <col min="12" max="12" width="3.625" customWidth="1"/>
    <col min="13" max="14" width="2.875" customWidth="1"/>
    <col min="15" max="15" width="3.125" customWidth="1"/>
    <col min="16" max="16" width="3.625" customWidth="1"/>
    <col min="18" max="18" width="9.375" customWidth="1"/>
    <col min="19" max="19" width="2.625" customWidth="1"/>
    <col min="20" max="20" width="9.75" customWidth="1"/>
    <col min="21" max="21" width="3.5" customWidth="1"/>
  </cols>
  <sheetData>
    <row r="1" spans="1:20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8.75" x14ac:dyDescent="0.15">
      <c r="A2" s="268" t="s">
        <v>25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15">
      <c r="A6" s="9"/>
      <c r="B6" s="9"/>
      <c r="C6" s="9"/>
      <c r="D6" s="9"/>
      <c r="E6" s="9"/>
      <c r="F6" s="9"/>
      <c r="G6" s="35"/>
      <c r="H6" s="35"/>
      <c r="I6" s="35"/>
      <c r="J6" s="35"/>
      <c r="K6" s="35"/>
      <c r="L6" s="9"/>
      <c r="M6" s="9"/>
      <c r="N6" s="9"/>
      <c r="O6" s="9"/>
      <c r="P6" s="9"/>
      <c r="Q6" s="9"/>
      <c r="R6" s="9"/>
      <c r="S6" s="9"/>
      <c r="T6" s="9"/>
    </row>
    <row r="7" spans="1:20" x14ac:dyDescent="0.15">
      <c r="A7" s="9"/>
      <c r="B7" s="9"/>
      <c r="C7" s="9"/>
      <c r="D7" s="9"/>
      <c r="E7" s="9"/>
      <c r="F7" s="9"/>
      <c r="G7" s="10"/>
      <c r="H7" s="10"/>
      <c r="I7" s="13"/>
      <c r="J7" s="39"/>
      <c r="K7" s="9"/>
      <c r="L7" s="11"/>
      <c r="M7" s="9"/>
      <c r="N7" s="9"/>
      <c r="O7" s="9"/>
      <c r="P7" s="9"/>
      <c r="Q7" s="9"/>
      <c r="R7" s="9"/>
      <c r="S7" s="9"/>
      <c r="T7" s="9"/>
    </row>
    <row r="8" spans="1:20" x14ac:dyDescent="0.15">
      <c r="A8" s="9"/>
      <c r="B8" s="9"/>
      <c r="C8" s="9"/>
      <c r="D8" s="9"/>
      <c r="E8" s="9"/>
      <c r="F8" s="9"/>
      <c r="G8" s="11"/>
      <c r="H8" s="11"/>
      <c r="I8" s="12"/>
      <c r="J8" s="42"/>
      <c r="K8" s="9"/>
      <c r="L8" s="11"/>
      <c r="M8" s="9"/>
      <c r="N8" s="9"/>
      <c r="O8" s="9"/>
      <c r="P8" s="9"/>
      <c r="Q8" s="9"/>
      <c r="R8" s="9"/>
      <c r="S8" s="9"/>
      <c r="T8" s="9"/>
    </row>
    <row r="9" spans="1:20" x14ac:dyDescent="0.15">
      <c r="A9" s="9"/>
      <c r="B9" s="9"/>
      <c r="C9" s="9"/>
      <c r="D9" s="9"/>
      <c r="E9" s="9"/>
      <c r="F9" s="9"/>
      <c r="G9" s="11"/>
      <c r="H9" s="11"/>
      <c r="I9" s="12"/>
      <c r="J9" s="42"/>
      <c r="K9" s="9"/>
      <c r="L9" s="11"/>
      <c r="M9" s="9"/>
      <c r="N9" s="9"/>
      <c r="O9" s="9"/>
      <c r="P9" s="9"/>
      <c r="Q9" s="9"/>
      <c r="R9" s="9"/>
      <c r="S9" s="9"/>
      <c r="T9" s="9"/>
    </row>
    <row r="10" spans="1:20" x14ac:dyDescent="0.15">
      <c r="A10" s="9"/>
      <c r="B10" s="9"/>
      <c r="C10" s="9"/>
      <c r="D10" s="9"/>
      <c r="E10" s="9"/>
      <c r="F10" s="9"/>
      <c r="G10" s="11"/>
      <c r="H10" s="11"/>
      <c r="I10" s="12"/>
      <c r="J10" s="42"/>
      <c r="K10" s="9"/>
      <c r="L10" s="11"/>
      <c r="N10" s="9"/>
      <c r="O10" s="9"/>
      <c r="P10" s="9"/>
      <c r="Q10" s="9"/>
      <c r="R10" s="9"/>
      <c r="S10" s="9"/>
      <c r="T10" s="9"/>
    </row>
    <row r="11" spans="1:20" x14ac:dyDescent="0.15">
      <c r="A11" s="9"/>
      <c r="B11" s="9"/>
      <c r="C11" s="9"/>
      <c r="D11" s="9"/>
      <c r="E11" s="9"/>
      <c r="F11" s="9"/>
      <c r="G11" s="11"/>
      <c r="H11" s="11"/>
      <c r="I11" s="12"/>
      <c r="J11" s="42"/>
      <c r="K11" s="9"/>
      <c r="L11" s="11"/>
      <c r="M11" s="9"/>
      <c r="N11" s="9"/>
      <c r="O11" s="9"/>
      <c r="P11" s="9"/>
      <c r="Q11" s="9"/>
      <c r="R11" s="9"/>
      <c r="S11" s="9"/>
      <c r="T11" s="9"/>
    </row>
    <row r="12" spans="1:20" x14ac:dyDescent="0.15">
      <c r="A12" s="9"/>
      <c r="B12" s="9"/>
      <c r="C12" s="9"/>
      <c r="D12" s="9"/>
      <c r="E12" s="9"/>
      <c r="F12" s="9"/>
      <c r="G12" s="11"/>
      <c r="H12" s="11"/>
      <c r="I12" s="12"/>
      <c r="J12" s="42"/>
      <c r="K12" s="9"/>
      <c r="L12" s="11"/>
      <c r="M12" s="9"/>
      <c r="N12" s="9"/>
      <c r="O12" s="9"/>
      <c r="P12" s="9"/>
      <c r="Q12" s="9"/>
      <c r="R12" s="9"/>
      <c r="S12" s="9"/>
      <c r="T12" s="9"/>
    </row>
    <row r="13" spans="1:20" x14ac:dyDescent="0.15">
      <c r="A13" s="9"/>
      <c r="B13" s="9"/>
      <c r="C13" s="9"/>
      <c r="D13" s="9"/>
      <c r="E13" s="9"/>
      <c r="F13" s="9"/>
      <c r="G13" s="11"/>
      <c r="H13" s="11"/>
      <c r="I13" s="12"/>
      <c r="J13" s="42"/>
      <c r="K13" s="9"/>
      <c r="L13" s="11"/>
      <c r="M13" s="9"/>
      <c r="N13" s="9"/>
      <c r="O13" s="9"/>
      <c r="P13" s="9"/>
      <c r="Q13" s="9"/>
      <c r="R13" s="9"/>
      <c r="S13" s="9"/>
      <c r="T13" s="9"/>
    </row>
    <row r="14" spans="1:20" x14ac:dyDescent="0.15">
      <c r="A14" s="9"/>
      <c r="B14" s="9"/>
      <c r="C14" s="9"/>
      <c r="D14" s="9"/>
      <c r="E14" s="9"/>
      <c r="F14" s="9"/>
      <c r="G14" s="11"/>
      <c r="H14" s="11"/>
      <c r="I14" s="12"/>
      <c r="J14" s="42"/>
      <c r="K14" s="9"/>
      <c r="L14" s="11"/>
      <c r="M14" s="9"/>
      <c r="N14" s="9"/>
      <c r="O14" s="9"/>
      <c r="P14" s="9"/>
      <c r="Q14" s="9"/>
      <c r="R14" s="9"/>
      <c r="S14" s="9"/>
      <c r="T14" s="9"/>
    </row>
    <row r="15" spans="1:20" x14ac:dyDescent="0.15">
      <c r="A15" s="9"/>
      <c r="B15" s="9"/>
      <c r="C15" s="9"/>
      <c r="D15" s="9"/>
      <c r="E15" s="9"/>
      <c r="F15" s="9"/>
      <c r="G15" s="11"/>
      <c r="H15" s="11"/>
      <c r="I15" s="12"/>
      <c r="J15" s="42"/>
      <c r="K15" s="9"/>
      <c r="L15" s="11"/>
      <c r="M15" s="9"/>
      <c r="N15" s="9"/>
      <c r="O15" s="9"/>
      <c r="P15" s="9"/>
      <c r="Q15" s="9" t="s">
        <v>16</v>
      </c>
      <c r="R15" s="9"/>
      <c r="S15" s="9"/>
      <c r="T15" s="9"/>
    </row>
    <row r="16" spans="1:20" x14ac:dyDescent="0.15">
      <c r="A16" s="9"/>
      <c r="B16" s="9"/>
      <c r="C16" s="9"/>
      <c r="D16" s="9"/>
      <c r="E16" s="9"/>
      <c r="F16" s="9"/>
      <c r="G16" s="11"/>
      <c r="H16" s="11"/>
      <c r="I16" s="12"/>
      <c r="J16" s="42"/>
      <c r="K16" s="9"/>
      <c r="L16" s="11"/>
      <c r="M16" s="9"/>
      <c r="N16" s="9"/>
      <c r="O16" s="9"/>
      <c r="P16" s="9"/>
      <c r="Q16" s="9" t="s">
        <v>17</v>
      </c>
      <c r="R16" s="9"/>
      <c r="S16" s="9"/>
      <c r="T16" s="9"/>
    </row>
    <row r="17" spans="1:20" x14ac:dyDescent="0.15">
      <c r="A17" s="9"/>
      <c r="B17" s="9"/>
      <c r="C17" s="9"/>
      <c r="D17" s="9"/>
      <c r="E17" s="9"/>
      <c r="F17" s="9"/>
      <c r="G17" s="11"/>
      <c r="H17" s="11"/>
      <c r="I17" s="12"/>
      <c r="J17" s="42"/>
      <c r="K17" s="9"/>
      <c r="L17" s="11"/>
      <c r="M17" s="9"/>
      <c r="N17" s="9"/>
      <c r="O17" s="9"/>
      <c r="P17" s="9"/>
      <c r="Q17" s="9" t="s">
        <v>132</v>
      </c>
      <c r="R17" s="9"/>
      <c r="S17" s="9"/>
      <c r="T17" s="9"/>
    </row>
    <row r="18" spans="1:20" x14ac:dyDescent="0.15">
      <c r="A18" s="9"/>
      <c r="B18" s="9"/>
      <c r="C18" s="9"/>
      <c r="D18" s="9"/>
      <c r="E18" s="9"/>
      <c r="F18" s="9"/>
      <c r="G18" s="11"/>
      <c r="H18" s="11"/>
      <c r="I18" s="12"/>
      <c r="J18" s="42"/>
      <c r="K18" s="9"/>
      <c r="L18" s="11"/>
      <c r="M18" s="9"/>
      <c r="N18" s="9"/>
      <c r="O18" s="9"/>
      <c r="P18" s="9"/>
      <c r="Q18" s="9" t="s">
        <v>18</v>
      </c>
      <c r="R18" s="9"/>
      <c r="S18" s="9"/>
      <c r="T18" s="9"/>
    </row>
    <row r="19" spans="1:20" x14ac:dyDescent="0.15">
      <c r="A19" s="9"/>
      <c r="B19" s="9"/>
      <c r="C19" s="9"/>
      <c r="D19" s="9"/>
      <c r="E19" s="9"/>
      <c r="F19" s="9"/>
      <c r="G19" s="11"/>
      <c r="H19" s="11"/>
      <c r="I19" s="12"/>
      <c r="J19" s="42"/>
      <c r="K19" s="9"/>
      <c r="L19" s="11"/>
      <c r="M19" s="9"/>
      <c r="N19" s="9"/>
      <c r="O19" s="9"/>
      <c r="P19" s="9"/>
      <c r="Q19" s="9"/>
      <c r="R19" s="9"/>
      <c r="S19" s="9"/>
      <c r="T19" s="9"/>
    </row>
    <row r="20" spans="1:20" x14ac:dyDescent="0.15">
      <c r="A20" s="9"/>
      <c r="B20" s="9"/>
      <c r="C20" s="9"/>
      <c r="D20" s="9"/>
      <c r="E20" s="9"/>
      <c r="F20" s="9"/>
      <c r="G20" s="11"/>
      <c r="H20" s="11"/>
      <c r="I20" s="12"/>
      <c r="J20" s="42"/>
      <c r="K20" s="9"/>
      <c r="L20" s="11"/>
      <c r="M20" s="9"/>
      <c r="N20" s="9"/>
      <c r="O20" s="9"/>
      <c r="P20" s="9"/>
      <c r="Q20" s="9"/>
      <c r="R20" s="9"/>
      <c r="S20" s="9"/>
      <c r="T20" s="9"/>
    </row>
    <row r="21" spans="1:20" x14ac:dyDescent="0.15">
      <c r="A21" s="9"/>
      <c r="B21" s="9"/>
      <c r="C21" s="9"/>
      <c r="D21" s="9"/>
      <c r="E21" s="9"/>
      <c r="F21" s="9"/>
      <c r="G21" s="11"/>
      <c r="H21" s="11"/>
      <c r="I21" s="12"/>
      <c r="J21" s="42"/>
      <c r="K21" s="9"/>
      <c r="L21" s="11"/>
      <c r="M21" s="9"/>
      <c r="N21" s="9"/>
      <c r="O21" s="9"/>
      <c r="P21" s="9"/>
      <c r="Q21" s="9"/>
      <c r="R21" s="9"/>
      <c r="S21" s="9"/>
      <c r="T21" s="9"/>
    </row>
    <row r="22" spans="1:20" x14ac:dyDescent="0.15">
      <c r="A22" s="9"/>
      <c r="B22" s="9"/>
      <c r="C22" s="9"/>
      <c r="D22" s="9"/>
      <c r="E22" s="9"/>
      <c r="F22" s="9"/>
      <c r="G22" s="11"/>
      <c r="H22" s="11"/>
      <c r="I22" s="12"/>
      <c r="J22" s="42"/>
      <c r="K22" s="9"/>
      <c r="L22" s="11"/>
      <c r="M22" s="9"/>
      <c r="N22" s="9"/>
      <c r="O22" s="9"/>
      <c r="P22" s="9"/>
      <c r="Q22" s="9"/>
      <c r="R22" s="9"/>
      <c r="S22" s="9"/>
      <c r="T22" s="9"/>
    </row>
    <row r="23" spans="1:20" ht="14.25" thickBot="1" x14ac:dyDescent="0.2">
      <c r="A23" s="9"/>
      <c r="B23" s="9"/>
      <c r="C23" s="9"/>
      <c r="D23" s="9"/>
      <c r="E23" s="9"/>
      <c r="F23" s="9"/>
      <c r="G23" s="11"/>
      <c r="H23" s="11"/>
      <c r="I23" s="12"/>
      <c r="J23" s="42"/>
      <c r="K23" s="9"/>
      <c r="L23" s="11"/>
      <c r="M23" s="9"/>
      <c r="N23" s="9"/>
      <c r="O23" s="9"/>
      <c r="P23" s="9"/>
      <c r="Q23" s="9"/>
      <c r="R23" s="9"/>
      <c r="S23" s="9"/>
      <c r="T23" s="9"/>
    </row>
    <row r="24" spans="1:20" ht="14.25" thickBot="1" x14ac:dyDescent="0.2">
      <c r="A24" s="9"/>
      <c r="B24" s="9"/>
      <c r="C24" s="9"/>
      <c r="D24" s="9"/>
      <c r="E24" s="9"/>
      <c r="F24" s="9"/>
      <c r="G24" s="58"/>
      <c r="H24" s="12"/>
      <c r="I24" s="12"/>
      <c r="J24" s="12"/>
      <c r="K24" s="58"/>
      <c r="L24" s="12"/>
      <c r="M24" s="9"/>
      <c r="N24" s="9"/>
      <c r="O24" s="9"/>
      <c r="P24" s="9"/>
      <c r="Q24" s="9"/>
      <c r="R24" s="9"/>
      <c r="S24" s="9"/>
      <c r="T24" s="9"/>
    </row>
    <row r="25" spans="1:20" x14ac:dyDescent="0.15">
      <c r="A25" s="9"/>
      <c r="B25" s="9"/>
      <c r="C25" s="9"/>
      <c r="D25" s="9"/>
      <c r="E25" s="9"/>
      <c r="F25" s="9"/>
      <c r="G25" s="11"/>
      <c r="H25" s="11"/>
      <c r="I25" s="12"/>
      <c r="J25" s="42"/>
      <c r="K25" s="9"/>
      <c r="L25" s="11"/>
      <c r="M25" s="9"/>
      <c r="N25" s="9"/>
      <c r="O25" s="9"/>
      <c r="P25" s="9"/>
      <c r="Q25" s="9"/>
      <c r="R25" s="9"/>
      <c r="S25" s="9"/>
      <c r="T25" s="9"/>
    </row>
    <row r="26" spans="1:20" x14ac:dyDescent="0.15">
      <c r="A26" s="9"/>
      <c r="B26" s="9"/>
      <c r="C26" s="9"/>
      <c r="D26" s="9"/>
      <c r="E26" s="9"/>
      <c r="F26" s="9"/>
      <c r="G26" s="11"/>
      <c r="H26" s="11"/>
      <c r="I26" s="12"/>
      <c r="J26" s="42"/>
      <c r="K26" s="9"/>
      <c r="L26" s="11"/>
      <c r="M26" s="9"/>
      <c r="N26" s="9"/>
      <c r="O26" s="9"/>
      <c r="P26" s="9"/>
      <c r="Q26" s="9" t="s">
        <v>19</v>
      </c>
      <c r="R26" s="9"/>
      <c r="S26" s="9"/>
      <c r="T26" s="9"/>
    </row>
    <row r="27" spans="1:20" x14ac:dyDescent="0.15">
      <c r="A27" s="9"/>
      <c r="B27" s="9"/>
      <c r="C27" s="9"/>
      <c r="D27" s="9"/>
      <c r="E27" s="9"/>
      <c r="F27" s="9"/>
      <c r="G27" s="11"/>
      <c r="H27" s="11"/>
      <c r="I27" s="12"/>
      <c r="J27" s="42"/>
      <c r="K27" s="9"/>
      <c r="L27" s="11"/>
      <c r="M27" s="9"/>
      <c r="N27" s="9"/>
      <c r="O27" s="9"/>
      <c r="P27" s="9"/>
      <c r="Q27" s="9" t="s">
        <v>20</v>
      </c>
      <c r="R27" s="9"/>
      <c r="S27" s="9"/>
      <c r="T27" s="9"/>
    </row>
    <row r="28" spans="1:20" x14ac:dyDescent="0.15">
      <c r="A28" s="9"/>
      <c r="B28" s="9"/>
      <c r="C28" s="9"/>
      <c r="D28" s="9"/>
      <c r="E28" s="9"/>
      <c r="F28" s="9"/>
      <c r="G28" s="11"/>
      <c r="H28" s="11"/>
      <c r="I28" s="12"/>
      <c r="J28" s="42"/>
      <c r="K28" s="9"/>
      <c r="L28" s="11"/>
      <c r="M28" s="9"/>
      <c r="N28" s="9"/>
      <c r="O28" s="9"/>
      <c r="P28" s="9"/>
      <c r="Q28" s="9" t="s">
        <v>133</v>
      </c>
      <c r="R28" s="9"/>
      <c r="S28" s="9"/>
      <c r="T28" s="9"/>
    </row>
    <row r="29" spans="1:20" x14ac:dyDescent="0.15">
      <c r="A29" s="9"/>
      <c r="B29" s="9"/>
      <c r="C29" s="9"/>
      <c r="D29" s="9"/>
      <c r="E29" s="9"/>
      <c r="F29" s="9"/>
      <c r="G29" s="11"/>
      <c r="H29" s="11"/>
      <c r="I29" s="12"/>
      <c r="J29" s="42"/>
      <c r="K29" s="9"/>
      <c r="L29" s="11"/>
      <c r="M29" s="9"/>
      <c r="N29" s="9"/>
      <c r="O29" s="9"/>
      <c r="P29" s="9"/>
      <c r="Q29" s="9" t="s">
        <v>134</v>
      </c>
      <c r="R29" s="9"/>
      <c r="S29" s="9"/>
      <c r="T29" s="9"/>
    </row>
    <row r="30" spans="1:20" x14ac:dyDescent="0.15">
      <c r="A30" s="9"/>
      <c r="B30" s="9"/>
      <c r="C30" s="9"/>
      <c r="D30" s="9"/>
      <c r="E30" s="9"/>
      <c r="F30" s="9"/>
      <c r="G30" s="11"/>
      <c r="H30" s="11"/>
      <c r="I30" s="12"/>
      <c r="J30" s="42"/>
      <c r="K30" s="9"/>
      <c r="L30" s="11"/>
      <c r="N30" s="9"/>
      <c r="O30" s="9"/>
      <c r="P30" s="9"/>
      <c r="Q30" s="9"/>
      <c r="R30" s="9"/>
      <c r="S30" s="9"/>
      <c r="T30" s="9"/>
    </row>
    <row r="31" spans="1:20" x14ac:dyDescent="0.15">
      <c r="A31" s="9"/>
      <c r="B31" s="9"/>
      <c r="C31" s="9"/>
      <c r="D31" s="9"/>
      <c r="E31" s="9"/>
      <c r="F31" s="9"/>
      <c r="G31" s="11"/>
      <c r="H31" s="11"/>
      <c r="I31" s="12"/>
      <c r="J31" s="42"/>
      <c r="K31" s="9"/>
      <c r="L31" s="11"/>
      <c r="M31" s="9"/>
      <c r="N31" s="9"/>
      <c r="O31" s="9"/>
      <c r="P31" s="9"/>
      <c r="Q31" s="9"/>
      <c r="R31" s="9"/>
      <c r="S31" s="9"/>
      <c r="T31" s="9"/>
    </row>
    <row r="32" spans="1:20" x14ac:dyDescent="0.15">
      <c r="A32" s="9"/>
      <c r="B32" s="9"/>
      <c r="C32" s="9"/>
      <c r="D32" s="9"/>
      <c r="E32" s="9"/>
      <c r="F32" s="9"/>
      <c r="G32" s="11"/>
      <c r="H32" s="11"/>
      <c r="I32" s="12"/>
      <c r="J32" s="42"/>
      <c r="K32" s="9"/>
      <c r="L32" s="11"/>
      <c r="M32" s="9"/>
      <c r="N32" s="9"/>
      <c r="O32" s="9"/>
      <c r="P32" s="9"/>
      <c r="Q32" s="9"/>
      <c r="R32" s="9"/>
      <c r="S32" s="9"/>
      <c r="T32" s="9"/>
    </row>
    <row r="33" spans="1:20" x14ac:dyDescent="0.15">
      <c r="A33" s="9"/>
      <c r="B33" s="9"/>
      <c r="C33" s="9"/>
      <c r="D33" s="9"/>
      <c r="E33" s="9"/>
      <c r="F33" s="9"/>
      <c r="G33" s="11"/>
      <c r="H33" s="11"/>
      <c r="I33" s="12"/>
      <c r="J33" s="42"/>
      <c r="K33" s="9"/>
      <c r="L33" s="11"/>
      <c r="M33" s="9"/>
      <c r="N33" s="9"/>
      <c r="O33" s="9"/>
      <c r="P33" s="9"/>
      <c r="Q33" s="9"/>
      <c r="R33" s="9"/>
      <c r="S33" s="9"/>
      <c r="T33" s="9"/>
    </row>
    <row r="34" spans="1:20" x14ac:dyDescent="0.15">
      <c r="A34" s="9"/>
      <c r="B34" s="9"/>
      <c r="C34" s="9"/>
      <c r="D34" s="9"/>
      <c r="E34" s="9"/>
      <c r="F34" s="9"/>
      <c r="G34" s="11"/>
      <c r="H34" s="11"/>
      <c r="I34" s="12"/>
      <c r="J34" s="42"/>
      <c r="K34" s="9"/>
      <c r="L34" s="11"/>
      <c r="M34" s="9"/>
      <c r="N34" s="9"/>
      <c r="O34" s="9"/>
      <c r="P34" s="9"/>
      <c r="Q34" s="9"/>
      <c r="R34" s="9"/>
      <c r="S34" s="9"/>
      <c r="T34" s="9"/>
    </row>
    <row r="35" spans="1:20" x14ac:dyDescent="0.15">
      <c r="A35" s="9"/>
      <c r="B35" s="9"/>
      <c r="C35" s="9"/>
      <c r="D35" s="9"/>
      <c r="E35" s="9"/>
      <c r="F35" s="9"/>
      <c r="G35" s="11"/>
      <c r="H35" s="11"/>
      <c r="I35" s="12"/>
      <c r="J35" s="42"/>
      <c r="K35" s="9"/>
      <c r="L35" s="11"/>
      <c r="M35" s="9"/>
      <c r="N35" s="9"/>
      <c r="O35" s="9"/>
      <c r="P35" s="9"/>
      <c r="Q35" s="9"/>
      <c r="R35" s="9"/>
      <c r="S35" s="9"/>
      <c r="T35" s="9"/>
    </row>
    <row r="36" spans="1:20" x14ac:dyDescent="0.15">
      <c r="A36" s="9"/>
      <c r="B36" s="9"/>
      <c r="C36" s="9"/>
      <c r="D36" s="9"/>
      <c r="E36" s="9"/>
      <c r="F36" s="9"/>
      <c r="G36" s="11"/>
      <c r="H36" s="11"/>
      <c r="I36" s="12"/>
      <c r="J36" s="42"/>
      <c r="K36" s="9"/>
      <c r="L36" s="11"/>
      <c r="M36" s="9"/>
      <c r="N36" s="9"/>
      <c r="O36" s="9"/>
      <c r="P36" s="9"/>
      <c r="Q36" s="9"/>
      <c r="R36" s="9"/>
      <c r="S36" s="9"/>
      <c r="T36" s="9"/>
    </row>
    <row r="37" spans="1:20" x14ac:dyDescent="0.15">
      <c r="A37" s="9"/>
      <c r="B37" s="9"/>
      <c r="C37" s="9"/>
      <c r="D37" s="9"/>
      <c r="E37" s="9"/>
      <c r="F37" s="9"/>
      <c r="G37" s="11"/>
      <c r="H37" s="11"/>
      <c r="I37" s="12"/>
      <c r="J37" s="42"/>
      <c r="K37" s="9"/>
      <c r="L37" s="11"/>
      <c r="M37" s="9"/>
      <c r="N37" s="9"/>
      <c r="O37" s="9"/>
      <c r="P37" s="9"/>
      <c r="Q37" s="9"/>
      <c r="R37" s="9"/>
      <c r="S37" s="9"/>
      <c r="T37" s="9"/>
    </row>
    <row r="38" spans="1:20" x14ac:dyDescent="0.15">
      <c r="A38" s="9"/>
      <c r="B38" s="9"/>
      <c r="C38" s="9"/>
      <c r="D38" s="9"/>
      <c r="E38" s="9"/>
      <c r="F38" s="9"/>
      <c r="G38" s="11"/>
      <c r="H38" s="11"/>
      <c r="I38" s="12"/>
      <c r="J38" s="42"/>
      <c r="K38" s="9"/>
      <c r="L38" s="11"/>
      <c r="M38" s="9"/>
      <c r="N38" s="9"/>
      <c r="O38" s="9"/>
      <c r="P38" s="9"/>
      <c r="Q38" s="9"/>
      <c r="R38" s="9"/>
      <c r="S38" s="9"/>
      <c r="T38" s="9"/>
    </row>
    <row r="39" spans="1:20" x14ac:dyDescent="0.15">
      <c r="A39" s="9"/>
      <c r="B39" s="9"/>
      <c r="C39" s="9"/>
      <c r="D39" s="9"/>
      <c r="E39" s="9"/>
      <c r="F39" s="9"/>
      <c r="G39" s="11"/>
      <c r="H39" s="11"/>
      <c r="I39" s="12"/>
      <c r="J39" s="42"/>
      <c r="K39" s="9"/>
      <c r="L39" s="11"/>
      <c r="M39" s="9"/>
      <c r="N39" s="9"/>
      <c r="O39" s="9"/>
      <c r="P39" s="9"/>
      <c r="Q39" s="9"/>
      <c r="R39" s="9"/>
      <c r="S39" s="9"/>
      <c r="T39" s="9"/>
    </row>
    <row r="40" spans="1:20" x14ac:dyDescent="0.15">
      <c r="A40" s="9"/>
      <c r="B40" s="9"/>
      <c r="C40" s="9"/>
      <c r="D40" s="9"/>
      <c r="E40" s="9"/>
      <c r="F40" s="9"/>
      <c r="G40" s="11"/>
      <c r="H40" s="11"/>
      <c r="I40" s="12"/>
      <c r="J40" s="42"/>
      <c r="K40" s="9"/>
      <c r="L40" s="11"/>
      <c r="M40" s="9"/>
      <c r="N40" s="9"/>
      <c r="O40" s="9"/>
      <c r="P40" s="9"/>
      <c r="Q40" s="9" t="s">
        <v>21</v>
      </c>
      <c r="R40" s="9"/>
      <c r="S40" s="9"/>
      <c r="T40" s="9"/>
    </row>
    <row r="41" spans="1:20" x14ac:dyDescent="0.15">
      <c r="A41" s="9"/>
      <c r="B41" s="9"/>
      <c r="C41" s="9"/>
      <c r="D41" s="9"/>
      <c r="E41" s="9"/>
      <c r="F41" s="9"/>
      <c r="G41" s="11"/>
      <c r="H41" s="11"/>
      <c r="I41" s="12"/>
      <c r="J41" s="42"/>
      <c r="K41" s="9"/>
      <c r="L41" s="11"/>
      <c r="M41" s="9"/>
      <c r="N41" s="9"/>
      <c r="O41" s="9"/>
      <c r="P41" s="9"/>
      <c r="Q41" s="9" t="s">
        <v>22</v>
      </c>
      <c r="R41" s="9"/>
      <c r="S41" s="9"/>
      <c r="T41" s="9"/>
    </row>
    <row r="42" spans="1:20" x14ac:dyDescent="0.15">
      <c r="A42" s="9"/>
      <c r="B42" s="9"/>
      <c r="C42" s="9"/>
      <c r="D42" s="9"/>
      <c r="E42" s="9"/>
      <c r="F42" s="9"/>
      <c r="G42" s="11"/>
      <c r="H42" s="11"/>
      <c r="I42" s="12"/>
      <c r="J42" s="42"/>
      <c r="K42" s="9"/>
      <c r="L42" s="11"/>
      <c r="M42" s="9"/>
      <c r="N42" s="9"/>
      <c r="O42" s="9"/>
      <c r="P42" s="9"/>
      <c r="Q42" s="9" t="s">
        <v>26</v>
      </c>
      <c r="R42" s="9"/>
      <c r="S42" s="9"/>
      <c r="T42" s="9"/>
    </row>
    <row r="43" spans="1:20" ht="14.25" thickBot="1" x14ac:dyDescent="0.2">
      <c r="A43" s="9"/>
      <c r="B43" s="9"/>
      <c r="C43" s="9"/>
      <c r="D43" s="9"/>
      <c r="E43" s="9"/>
      <c r="F43" s="9"/>
      <c r="G43" s="11"/>
      <c r="H43" s="11"/>
      <c r="I43" s="12"/>
      <c r="J43" s="42"/>
      <c r="K43" s="9"/>
      <c r="L43" s="11"/>
      <c r="M43" s="9"/>
      <c r="N43" s="9"/>
      <c r="O43" s="9"/>
      <c r="P43" s="9"/>
      <c r="Q43" s="9" t="s">
        <v>23</v>
      </c>
      <c r="R43" s="9"/>
      <c r="S43" s="9"/>
      <c r="T43" s="9"/>
    </row>
    <row r="44" spans="1:20" ht="14.25" thickBot="1" x14ac:dyDescent="0.2">
      <c r="A44" s="9"/>
      <c r="B44" s="9"/>
      <c r="C44" s="9"/>
      <c r="D44" s="9"/>
      <c r="E44" s="9"/>
      <c r="F44" s="9"/>
      <c r="G44" s="58"/>
      <c r="H44" s="12"/>
      <c r="I44" s="12"/>
      <c r="J44" s="12"/>
      <c r="K44" s="58"/>
      <c r="L44" s="12"/>
      <c r="M44" s="9"/>
      <c r="N44" s="9"/>
      <c r="O44" s="9"/>
      <c r="P44" s="9"/>
      <c r="Q44" s="9"/>
      <c r="R44" s="9"/>
      <c r="S44" s="9"/>
      <c r="T44" s="9"/>
    </row>
    <row r="45" spans="1:20" ht="10.5" customHeight="1" x14ac:dyDescent="0.15">
      <c r="A45" s="9"/>
      <c r="B45" s="9"/>
      <c r="C45" s="9"/>
      <c r="D45" s="9"/>
      <c r="E45" s="9"/>
      <c r="F45" s="12"/>
      <c r="G45" s="12"/>
      <c r="H45" s="12"/>
      <c r="I45" s="12"/>
      <c r="J45" s="12"/>
      <c r="K45" s="12"/>
      <c r="L45" s="12"/>
      <c r="M45" s="9"/>
      <c r="N45" s="9"/>
      <c r="O45" s="9"/>
      <c r="P45" s="9"/>
      <c r="Q45" s="9"/>
      <c r="R45" s="9"/>
      <c r="S45" s="9"/>
      <c r="T45" s="9"/>
    </row>
    <row r="46" spans="1:20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15">
      <c r="A47" s="9"/>
      <c r="B47" s="37"/>
      <c r="C47" s="37"/>
      <c r="D47" s="37"/>
      <c r="E47" s="9"/>
      <c r="F47" s="9"/>
      <c r="G47" s="9"/>
      <c r="H47" s="9"/>
      <c r="I47" s="9"/>
      <c r="J47" s="9"/>
      <c r="K47" s="9"/>
      <c r="L47" s="9"/>
      <c r="M47" s="9"/>
      <c r="N47" s="37"/>
      <c r="O47" s="37"/>
      <c r="P47" s="37"/>
      <c r="Q47" s="37"/>
      <c r="R47" s="37"/>
      <c r="S47" s="9"/>
      <c r="T47" s="9"/>
    </row>
    <row r="48" spans="1:20" x14ac:dyDescent="0.15">
      <c r="A48" s="9"/>
      <c r="B48" s="12"/>
      <c r="C48" s="12"/>
      <c r="D48" s="12"/>
      <c r="E48" s="9"/>
      <c r="F48" s="9"/>
      <c r="G48" s="9"/>
      <c r="H48" s="9"/>
      <c r="I48" s="9"/>
      <c r="J48" s="9"/>
      <c r="K48" s="9"/>
      <c r="L48" s="9"/>
      <c r="M48" s="9"/>
      <c r="N48" s="12"/>
      <c r="O48" s="12"/>
      <c r="P48" s="12"/>
      <c r="Q48" s="9"/>
      <c r="R48" s="9"/>
      <c r="S48" s="9"/>
      <c r="T48" s="9"/>
    </row>
    <row r="49" spans="1:20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67" t="s">
        <v>24</v>
      </c>
      <c r="Q50" s="267"/>
      <c r="R50" s="267"/>
      <c r="S50" s="9"/>
      <c r="T50" s="9"/>
    </row>
    <row r="51" spans="1:20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2" customHeight="1" x14ac:dyDescent="0.15">
      <c r="A54" s="9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9"/>
      <c r="T54" s="9"/>
    </row>
    <row r="55" spans="1:20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</sheetData>
  <sheetProtection password="F543" sheet="1" objects="1" scenarios="1" selectLockedCells="1" selectUnlockedCells="1"/>
  <mergeCells count="2">
    <mergeCell ref="P50:R50"/>
    <mergeCell ref="A2:T2"/>
  </mergeCells>
  <phoneticPr fontId="2"/>
  <pageMargins left="0.75" right="0.48" top="1" bottom="1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indexed="44"/>
  </sheetPr>
  <dimension ref="A1:Y68"/>
  <sheetViews>
    <sheetView showGridLines="0" view="pageBreakPreview" zoomScale="60" zoomScaleNormal="100" workbookViewId="0">
      <selection activeCell="L12" sqref="L12"/>
    </sheetView>
  </sheetViews>
  <sheetFormatPr defaultRowHeight="13.5" x14ac:dyDescent="0.15"/>
  <cols>
    <col min="1" max="1" width="7" customWidth="1"/>
    <col min="2" max="6" width="3.625" customWidth="1"/>
    <col min="7" max="12" width="1.625" customWidth="1"/>
    <col min="13" max="13" width="1.375" customWidth="1"/>
    <col min="14" max="16" width="4.625" customWidth="1"/>
    <col min="17" max="18" width="2.625" customWidth="1"/>
    <col min="19" max="19" width="1.375" customWidth="1"/>
    <col min="20" max="21" width="1.625" customWidth="1"/>
    <col min="22" max="23" width="3.625" customWidth="1"/>
    <col min="24" max="24" width="7.375" customWidth="1"/>
    <col min="25" max="25" width="12.625" customWidth="1"/>
  </cols>
  <sheetData>
    <row r="1" spans="1:25" ht="5.25" customHeight="1" x14ac:dyDescent="0.15">
      <c r="A1" s="10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</row>
    <row r="2" spans="1:25" ht="21" x14ac:dyDescent="0.15">
      <c r="A2" s="11"/>
      <c r="B2" s="12"/>
      <c r="C2" s="12"/>
      <c r="D2" s="12"/>
      <c r="E2" s="12"/>
      <c r="F2" s="12"/>
      <c r="G2" s="270" t="s">
        <v>4</v>
      </c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12"/>
      <c r="X2" s="12"/>
      <c r="Y2" s="15"/>
    </row>
    <row r="3" spans="1:25" x14ac:dyDescent="0.1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5"/>
    </row>
    <row r="4" spans="1:25" ht="14.25" x14ac:dyDescent="0.15">
      <c r="A4" s="17"/>
      <c r="B4" s="18"/>
      <c r="C4" s="18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8"/>
      <c r="Y4" s="20"/>
    </row>
    <row r="5" spans="1:25" ht="9" customHeight="1" x14ac:dyDescent="0.1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1"/>
      <c r="N5" s="22"/>
      <c r="O5" s="22"/>
      <c r="P5" s="22"/>
      <c r="Q5" s="22"/>
      <c r="R5" s="22"/>
      <c r="S5" s="18"/>
      <c r="T5" s="21"/>
      <c r="U5" s="18"/>
      <c r="V5" s="18"/>
      <c r="W5" s="18"/>
      <c r="X5" s="18"/>
      <c r="Y5" s="20"/>
    </row>
    <row r="6" spans="1:25" ht="9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23"/>
      <c r="M6" s="17"/>
      <c r="N6" s="21"/>
      <c r="O6" s="18"/>
      <c r="P6" s="18"/>
      <c r="Q6" s="18"/>
      <c r="R6" s="18"/>
      <c r="S6" s="17"/>
      <c r="T6" s="24"/>
      <c r="U6" s="18"/>
      <c r="V6" s="18"/>
      <c r="W6" s="18"/>
      <c r="X6" s="18"/>
      <c r="Y6" s="20"/>
    </row>
    <row r="7" spans="1:25" ht="5.25" customHeight="1" x14ac:dyDescent="0.1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25"/>
      <c r="M7" s="18"/>
      <c r="N7" s="17"/>
      <c r="O7" s="18"/>
      <c r="P7" s="18"/>
      <c r="Q7" s="18"/>
      <c r="R7" s="18"/>
      <c r="S7" s="17"/>
      <c r="T7" s="18"/>
      <c r="U7" s="24"/>
      <c r="V7" s="18"/>
      <c r="W7" s="18"/>
      <c r="X7" s="18"/>
      <c r="Y7" s="20"/>
    </row>
    <row r="8" spans="1:25" ht="14.25" x14ac:dyDescent="0.15">
      <c r="A8" s="17"/>
      <c r="B8" s="18"/>
      <c r="C8" s="18"/>
      <c r="D8" s="18"/>
      <c r="E8" s="18"/>
      <c r="F8" s="18"/>
      <c r="G8" s="18"/>
      <c r="H8" s="18"/>
      <c r="I8" s="18"/>
      <c r="J8" s="18"/>
      <c r="K8" s="25"/>
      <c r="L8" s="22"/>
      <c r="M8" s="22"/>
      <c r="N8" s="25"/>
      <c r="O8" s="22"/>
      <c r="P8" s="22"/>
      <c r="Q8" s="22"/>
      <c r="R8" s="22"/>
      <c r="S8" s="25"/>
      <c r="T8" s="22"/>
      <c r="U8" s="22"/>
      <c r="V8" s="17"/>
      <c r="W8" s="18"/>
      <c r="X8" s="18"/>
      <c r="Y8" s="20"/>
    </row>
    <row r="9" spans="1:25" ht="15" customHeight="1" x14ac:dyDescent="0.1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1"/>
      <c r="T9" s="18"/>
      <c r="U9" s="21"/>
      <c r="V9" s="18"/>
      <c r="W9" s="18"/>
      <c r="X9" s="18"/>
      <c r="Y9" s="20"/>
    </row>
    <row r="10" spans="1:25" ht="15" customHeight="1" x14ac:dyDescent="0.1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7"/>
      <c r="T10" s="18"/>
      <c r="U10" s="17"/>
      <c r="V10" s="18"/>
      <c r="W10" s="18"/>
      <c r="X10" s="18" t="s">
        <v>3</v>
      </c>
      <c r="Y10" s="20"/>
    </row>
    <row r="11" spans="1:25" ht="15" customHeight="1" x14ac:dyDescent="0.1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7"/>
      <c r="T11" s="18"/>
      <c r="U11" s="17"/>
      <c r="V11" s="18"/>
      <c r="W11" s="18"/>
      <c r="X11" s="18"/>
      <c r="Y11" s="20"/>
    </row>
    <row r="12" spans="1:25" ht="14.25" x14ac:dyDescent="0.1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7"/>
      <c r="T12" s="18"/>
      <c r="U12" s="17"/>
      <c r="V12" s="18"/>
      <c r="W12" s="18"/>
      <c r="X12" s="18"/>
      <c r="Y12" s="20"/>
    </row>
    <row r="13" spans="1:25" ht="7.5" customHeight="1" x14ac:dyDescent="0.15">
      <c r="A13" s="17"/>
      <c r="B13" s="18"/>
      <c r="C13" s="18"/>
      <c r="D13" s="18"/>
      <c r="E13" s="18"/>
      <c r="F13" s="18"/>
      <c r="G13" s="74"/>
      <c r="H13" s="24"/>
      <c r="I13" s="23"/>
      <c r="J13" s="24"/>
      <c r="K13" s="19"/>
      <c r="L13" s="19"/>
      <c r="M13" s="19"/>
      <c r="N13" s="19"/>
      <c r="O13" s="19"/>
      <c r="P13" s="19"/>
      <c r="Q13" s="19"/>
      <c r="R13" s="19"/>
      <c r="S13" s="24"/>
      <c r="T13" s="23"/>
      <c r="U13" s="17"/>
      <c r="V13" s="18"/>
      <c r="W13" s="18"/>
      <c r="X13" s="18"/>
      <c r="Y13" s="20"/>
    </row>
    <row r="14" spans="1:25" ht="7.5" customHeight="1" x14ac:dyDescent="0.15">
      <c r="A14" s="17"/>
      <c r="B14" s="18"/>
      <c r="C14" s="18"/>
      <c r="D14" s="18"/>
      <c r="E14" s="18"/>
      <c r="F14" s="18"/>
      <c r="G14" s="18"/>
      <c r="H14" s="17"/>
      <c r="I14" s="18"/>
      <c r="J14" s="21"/>
      <c r="K14" s="18"/>
      <c r="L14" s="18"/>
      <c r="M14" s="18"/>
      <c r="N14" s="18"/>
      <c r="O14" s="18"/>
      <c r="P14" s="18"/>
      <c r="Q14" s="18"/>
      <c r="R14" s="18"/>
      <c r="S14" s="17"/>
      <c r="T14" s="18"/>
      <c r="U14" s="17"/>
      <c r="V14" s="18"/>
      <c r="W14" s="18"/>
      <c r="X14" s="18"/>
      <c r="Y14" s="20"/>
    </row>
    <row r="15" spans="1:25" ht="7.5" customHeight="1" x14ac:dyDescent="0.15">
      <c r="A15" s="17"/>
      <c r="B15" s="18"/>
      <c r="C15" s="18"/>
      <c r="D15" s="18"/>
      <c r="E15" s="18"/>
      <c r="F15" s="18"/>
      <c r="G15" s="18"/>
      <c r="H15" s="18"/>
      <c r="I15" s="18"/>
      <c r="J15" s="17"/>
      <c r="K15" s="18"/>
      <c r="L15" s="18"/>
      <c r="M15" s="18"/>
      <c r="N15" s="18"/>
      <c r="O15" s="18"/>
      <c r="P15" s="18"/>
      <c r="Q15" s="18"/>
      <c r="R15" s="18"/>
      <c r="S15" s="17"/>
      <c r="T15" s="18"/>
      <c r="U15" s="18"/>
      <c r="V15" s="18"/>
      <c r="W15" s="18"/>
      <c r="X15" s="18"/>
      <c r="Y15" s="20"/>
    </row>
    <row r="16" spans="1:25" ht="15" customHeight="1" thickBot="1" x14ac:dyDescent="0.2">
      <c r="A16" s="17"/>
      <c r="B16" s="18"/>
      <c r="C16" s="18"/>
      <c r="D16" s="18"/>
      <c r="E16" s="26"/>
      <c r="F16" s="26"/>
      <c r="G16" s="26"/>
      <c r="H16" s="26"/>
      <c r="I16" s="30"/>
      <c r="J16" s="17"/>
      <c r="K16" s="18"/>
      <c r="L16" s="18"/>
      <c r="M16" s="18"/>
      <c r="N16" s="18"/>
      <c r="O16" s="18"/>
      <c r="P16" s="18"/>
      <c r="Q16" s="18"/>
      <c r="R16" s="18"/>
      <c r="S16" s="17"/>
      <c r="T16" s="27"/>
      <c r="U16" s="26"/>
      <c r="V16" s="26"/>
      <c r="W16" s="26"/>
      <c r="X16" s="18"/>
      <c r="Y16" s="20"/>
    </row>
    <row r="17" spans="1:25" ht="15" customHeight="1" x14ac:dyDescent="0.15">
      <c r="A17" s="17"/>
      <c r="B17" s="18"/>
      <c r="C17" s="18"/>
      <c r="D17" s="28"/>
      <c r="E17" s="69"/>
      <c r="F17" s="70"/>
      <c r="G17" s="70"/>
      <c r="H17" s="71"/>
      <c r="I17" s="30"/>
      <c r="J17" s="17"/>
      <c r="K17" s="18"/>
      <c r="L17" s="18"/>
      <c r="M17" s="18"/>
      <c r="N17" s="18"/>
      <c r="O17" s="18"/>
      <c r="P17" s="18"/>
      <c r="Q17" s="18"/>
      <c r="R17" s="18"/>
      <c r="S17" s="17"/>
      <c r="T17" s="72"/>
      <c r="U17" s="70"/>
      <c r="V17" s="70"/>
      <c r="W17" s="73"/>
      <c r="X17" s="29"/>
      <c r="Y17" s="20"/>
    </row>
    <row r="18" spans="1:25" ht="15" customHeight="1" x14ac:dyDescent="0.15">
      <c r="A18" s="17"/>
      <c r="B18" s="269" t="s">
        <v>1</v>
      </c>
      <c r="C18" s="18"/>
      <c r="D18" s="28"/>
      <c r="E18" s="18"/>
      <c r="F18" s="18"/>
      <c r="G18" s="18"/>
      <c r="H18" s="18"/>
      <c r="I18" s="30"/>
      <c r="J18" s="17"/>
      <c r="K18" s="18"/>
      <c r="L18" s="18"/>
      <c r="M18" s="18"/>
      <c r="N18" s="18"/>
      <c r="O18" s="18"/>
      <c r="P18" s="18"/>
      <c r="Q18" s="18"/>
      <c r="R18" s="18"/>
      <c r="S18" s="17"/>
      <c r="T18" s="17"/>
      <c r="U18" s="18"/>
      <c r="V18" s="18"/>
      <c r="W18" s="18"/>
      <c r="X18" s="29"/>
      <c r="Y18" s="20"/>
    </row>
    <row r="19" spans="1:25" ht="7.5" customHeight="1" x14ac:dyDescent="0.15">
      <c r="A19" s="17"/>
      <c r="B19" s="269"/>
      <c r="C19" s="18"/>
      <c r="D19" s="28"/>
      <c r="E19" s="18"/>
      <c r="F19" s="18"/>
      <c r="G19" s="18"/>
      <c r="H19" s="18"/>
      <c r="I19" s="18"/>
      <c r="J19" s="17"/>
      <c r="K19" s="18"/>
      <c r="L19" s="18"/>
      <c r="M19" s="18"/>
      <c r="N19" s="18"/>
      <c r="O19" s="18"/>
      <c r="P19" s="18"/>
      <c r="Q19" s="18"/>
      <c r="R19" s="18"/>
      <c r="S19" s="17"/>
      <c r="T19" s="18"/>
      <c r="U19" s="18"/>
      <c r="V19" s="18"/>
      <c r="W19" s="18"/>
      <c r="X19" s="29"/>
      <c r="Y19" s="20"/>
    </row>
    <row r="20" spans="1:25" ht="7.5" customHeight="1" x14ac:dyDescent="0.15">
      <c r="A20" s="17"/>
      <c r="B20" s="269"/>
      <c r="C20" s="18"/>
      <c r="D20" s="28"/>
      <c r="E20" s="18"/>
      <c r="F20" s="18"/>
      <c r="G20" s="18"/>
      <c r="H20" s="24"/>
      <c r="I20" s="19"/>
      <c r="J20" s="24"/>
      <c r="K20" s="19"/>
      <c r="L20" s="19"/>
      <c r="M20" s="19"/>
      <c r="N20" s="19"/>
      <c r="O20" s="19"/>
      <c r="P20" s="19"/>
      <c r="Q20" s="19"/>
      <c r="R20" s="19"/>
      <c r="S20" s="24"/>
      <c r="T20" s="23"/>
      <c r="U20" s="17"/>
      <c r="V20" s="18"/>
      <c r="W20" s="18"/>
      <c r="X20" s="29"/>
      <c r="Y20" s="20"/>
    </row>
    <row r="21" spans="1:25" ht="7.5" customHeight="1" x14ac:dyDescent="0.15">
      <c r="A21" s="17"/>
      <c r="B21" s="269"/>
      <c r="C21" s="18"/>
      <c r="D21" s="28"/>
      <c r="E21" s="18"/>
      <c r="F21" s="18"/>
      <c r="G21" s="18"/>
      <c r="H21" s="17"/>
      <c r="I21" s="18"/>
      <c r="J21" s="21"/>
      <c r="K21" s="18"/>
      <c r="L21" s="18"/>
      <c r="M21" s="18"/>
      <c r="N21" s="18"/>
      <c r="O21" s="18"/>
      <c r="P21" s="18"/>
      <c r="Q21" s="18"/>
      <c r="R21" s="18"/>
      <c r="S21" s="17"/>
      <c r="T21" s="18"/>
      <c r="U21" s="17"/>
      <c r="V21" s="18"/>
      <c r="W21" s="18"/>
      <c r="X21" s="29"/>
      <c r="Y21" s="20"/>
    </row>
    <row r="22" spans="1:25" ht="7.5" customHeight="1" x14ac:dyDescent="0.15">
      <c r="A22" s="17"/>
      <c r="B22" s="269"/>
      <c r="C22" s="18"/>
      <c r="D22" s="28"/>
      <c r="E22" s="18"/>
      <c r="F22" s="18"/>
      <c r="G22" s="18"/>
      <c r="H22" s="18"/>
      <c r="I22" s="18"/>
      <c r="J22" s="17"/>
      <c r="K22" s="18"/>
      <c r="L22" s="18"/>
      <c r="M22" s="18"/>
      <c r="N22" s="18"/>
      <c r="O22" s="18"/>
      <c r="P22" s="18"/>
      <c r="Q22" s="18"/>
      <c r="R22" s="18"/>
      <c r="S22" s="17"/>
      <c r="T22" s="18"/>
      <c r="U22" s="18"/>
      <c r="V22" s="18"/>
      <c r="W22" s="18"/>
      <c r="X22" s="29"/>
      <c r="Y22" s="20"/>
    </row>
    <row r="23" spans="1:25" ht="14.25" x14ac:dyDescent="0.15">
      <c r="A23" s="17"/>
      <c r="B23" s="269"/>
      <c r="C23" s="18"/>
      <c r="D23" s="28"/>
      <c r="E23" s="18"/>
      <c r="F23" s="18"/>
      <c r="G23" s="18"/>
      <c r="H23" s="18"/>
      <c r="I23" s="30"/>
      <c r="J23" s="17"/>
      <c r="K23" s="18"/>
      <c r="L23" s="18"/>
      <c r="M23" s="18"/>
      <c r="N23" s="18"/>
      <c r="O23" s="18"/>
      <c r="P23" s="18"/>
      <c r="Q23" s="18"/>
      <c r="R23" s="18"/>
      <c r="S23" s="17"/>
      <c r="T23" s="17"/>
      <c r="U23" s="18"/>
      <c r="V23" s="18"/>
      <c r="W23" s="18"/>
      <c r="X23" s="29"/>
      <c r="Y23" s="20"/>
    </row>
    <row r="24" spans="1:25" ht="14.25" x14ac:dyDescent="0.15">
      <c r="A24" s="17"/>
      <c r="B24" s="269"/>
      <c r="C24" s="18"/>
      <c r="D24" s="28"/>
      <c r="E24" s="18"/>
      <c r="F24" s="18"/>
      <c r="G24" s="18"/>
      <c r="H24" s="18"/>
      <c r="I24" s="30"/>
      <c r="J24" s="17"/>
      <c r="K24" s="18"/>
      <c r="L24" s="18"/>
      <c r="M24" s="18"/>
      <c r="N24" s="18"/>
      <c r="O24" s="18"/>
      <c r="P24" s="18"/>
      <c r="Q24" s="18"/>
      <c r="R24" s="18"/>
      <c r="S24" s="17"/>
      <c r="T24" s="17"/>
      <c r="U24" s="18"/>
      <c r="V24" s="18"/>
      <c r="W24" s="18"/>
      <c r="X24" s="29"/>
      <c r="Y24" s="20"/>
    </row>
    <row r="25" spans="1:25" ht="14.25" x14ac:dyDescent="0.15">
      <c r="A25" s="17"/>
      <c r="B25" s="269"/>
      <c r="C25" s="18"/>
      <c r="D25" s="28"/>
      <c r="E25" s="18"/>
      <c r="F25" s="18"/>
      <c r="G25" s="18"/>
      <c r="H25" s="18"/>
      <c r="I25" s="30"/>
      <c r="J25" s="17"/>
      <c r="K25" s="18"/>
      <c r="L25" s="18"/>
      <c r="M25" s="18"/>
      <c r="N25" s="18"/>
      <c r="O25" s="18"/>
      <c r="P25" s="18"/>
      <c r="Q25" s="18"/>
      <c r="R25" s="18"/>
      <c r="S25" s="17"/>
      <c r="T25" s="17"/>
      <c r="U25" s="18"/>
      <c r="V25" s="18"/>
      <c r="W25" s="18"/>
      <c r="X25" s="29"/>
      <c r="Y25" s="20"/>
    </row>
    <row r="26" spans="1:25" ht="14.25" x14ac:dyDescent="0.15">
      <c r="A26" s="17"/>
      <c r="B26" s="269"/>
      <c r="C26" s="18"/>
      <c r="D26" s="28"/>
      <c r="E26" s="18"/>
      <c r="F26" s="18"/>
      <c r="G26" s="18"/>
      <c r="H26" s="18"/>
      <c r="I26" s="18"/>
      <c r="J26" s="17"/>
      <c r="K26" s="18"/>
      <c r="L26" s="18"/>
      <c r="M26" s="18"/>
      <c r="N26" s="18"/>
      <c r="O26" s="18"/>
      <c r="P26" s="18"/>
      <c r="Q26" s="18"/>
      <c r="R26" s="18"/>
      <c r="S26" s="17"/>
      <c r="T26" s="18"/>
      <c r="U26" s="18"/>
      <c r="V26" s="18"/>
      <c r="W26" s="18"/>
      <c r="X26" s="29"/>
      <c r="Y26" s="20"/>
    </row>
    <row r="27" spans="1:25" ht="14.25" x14ac:dyDescent="0.15">
      <c r="A27" s="17"/>
      <c r="B27" s="269"/>
      <c r="C27" s="18"/>
      <c r="D27" s="28"/>
      <c r="E27" s="18"/>
      <c r="F27" s="18"/>
      <c r="G27" s="18"/>
      <c r="H27" s="24"/>
      <c r="I27" s="19"/>
      <c r="J27" s="24"/>
      <c r="K27" s="19"/>
      <c r="L27" s="19"/>
      <c r="M27" s="19"/>
      <c r="N27" s="19"/>
      <c r="O27" s="19"/>
      <c r="P27" s="19"/>
      <c r="Q27" s="19"/>
      <c r="R27" s="19"/>
      <c r="S27" s="24"/>
      <c r="T27" s="23"/>
      <c r="U27" s="18"/>
      <c r="V27" s="18"/>
      <c r="W27" s="18"/>
      <c r="X27" s="29"/>
      <c r="Y27" s="20"/>
    </row>
    <row r="28" spans="1:25" ht="14.25" x14ac:dyDescent="0.15">
      <c r="A28" s="17"/>
      <c r="B28" s="269"/>
      <c r="C28" s="18"/>
      <c r="D28" s="28"/>
      <c r="E28" s="18"/>
      <c r="F28" s="18"/>
      <c r="G28" s="18"/>
      <c r="H28" s="2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31"/>
      <c r="U28" s="18"/>
      <c r="V28" s="18"/>
      <c r="W28" s="18"/>
      <c r="X28" s="29"/>
      <c r="Y28" s="20"/>
    </row>
    <row r="29" spans="1:25" ht="14.25" x14ac:dyDescent="0.15">
      <c r="A29" s="17"/>
      <c r="B29" s="269"/>
      <c r="C29" s="18"/>
      <c r="D29" s="28"/>
      <c r="E29" s="18"/>
      <c r="F29" s="18"/>
      <c r="G29" s="18"/>
      <c r="H29" s="18"/>
      <c r="I29" s="18"/>
      <c r="J29" s="18"/>
      <c r="K29" s="18"/>
      <c r="L29" s="271"/>
      <c r="M29" s="254"/>
      <c r="N29" s="254"/>
      <c r="O29" s="254"/>
      <c r="P29" s="254"/>
      <c r="Q29" s="18"/>
      <c r="R29" s="18"/>
      <c r="S29" s="18"/>
      <c r="T29" s="18"/>
      <c r="U29" s="18"/>
      <c r="V29" s="18"/>
      <c r="W29" s="18"/>
      <c r="X29" s="29"/>
      <c r="Y29" s="20"/>
    </row>
    <row r="30" spans="1:25" ht="14.25" x14ac:dyDescent="0.15">
      <c r="A30" s="17"/>
      <c r="B30" s="269"/>
      <c r="C30" s="18"/>
      <c r="D30" s="28"/>
      <c r="E30" s="18"/>
      <c r="F30" s="18"/>
      <c r="G30" s="18"/>
      <c r="H30" s="18"/>
      <c r="I30" s="18"/>
      <c r="J30" s="18"/>
      <c r="K30" s="18"/>
      <c r="L30" s="250"/>
      <c r="M30" s="250"/>
      <c r="N30" s="250"/>
      <c r="O30" s="250"/>
      <c r="P30" s="250"/>
      <c r="Q30" s="269"/>
      <c r="R30" s="250"/>
      <c r="S30" s="250"/>
      <c r="T30" s="250"/>
      <c r="U30" s="18"/>
      <c r="V30" s="18"/>
      <c r="W30" s="18"/>
      <c r="X30" s="29"/>
      <c r="Y30" s="20"/>
    </row>
    <row r="31" spans="1:25" ht="14.25" x14ac:dyDescent="0.15">
      <c r="A31" s="17"/>
      <c r="B31" s="269"/>
      <c r="C31" s="18"/>
      <c r="D31" s="28"/>
      <c r="E31" s="18"/>
      <c r="F31" s="18"/>
      <c r="G31" s="18"/>
      <c r="H31" s="18"/>
      <c r="I31" s="18"/>
      <c r="J31" s="18"/>
      <c r="K31" s="18"/>
      <c r="L31" s="250"/>
      <c r="M31" s="250"/>
      <c r="N31" s="250"/>
      <c r="O31" s="250"/>
      <c r="P31" s="250"/>
      <c r="Q31" s="269"/>
      <c r="R31" s="18"/>
      <c r="S31" s="18"/>
      <c r="T31" s="18"/>
      <c r="U31" s="18"/>
      <c r="V31" s="18"/>
      <c r="W31" s="18"/>
      <c r="X31" s="29"/>
      <c r="Y31" s="20"/>
    </row>
    <row r="32" spans="1:25" ht="15" thickBot="1" x14ac:dyDescent="0.2">
      <c r="A32" s="17"/>
      <c r="B32" s="18"/>
      <c r="C32" s="18"/>
      <c r="D32" s="28"/>
      <c r="E32" s="26"/>
      <c r="F32" s="26"/>
      <c r="G32" s="26"/>
      <c r="H32" s="26"/>
      <c r="I32" s="26"/>
      <c r="J32" s="26"/>
      <c r="K32" s="26"/>
      <c r="L32" s="272"/>
      <c r="M32" s="272"/>
      <c r="N32" s="272"/>
      <c r="O32" s="272"/>
      <c r="P32" s="272"/>
      <c r="Q32" s="26"/>
      <c r="R32" s="26"/>
      <c r="S32" s="26"/>
      <c r="T32" s="26"/>
      <c r="U32" s="26"/>
      <c r="V32" s="26"/>
      <c r="W32" s="26"/>
      <c r="X32" s="29"/>
      <c r="Y32" s="20"/>
    </row>
    <row r="33" spans="1:25" ht="14.25" x14ac:dyDescent="0.1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20"/>
    </row>
    <row r="34" spans="1:25" ht="14.25" x14ac:dyDescent="0.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50" t="s">
        <v>128</v>
      </c>
      <c r="O34" s="250"/>
      <c r="P34" s="18"/>
      <c r="Q34" s="18"/>
      <c r="R34" s="18"/>
      <c r="S34" s="18"/>
      <c r="T34" s="18"/>
      <c r="U34" s="18"/>
      <c r="V34" s="18"/>
      <c r="W34" s="18"/>
      <c r="X34" s="18"/>
      <c r="Y34" s="20"/>
    </row>
    <row r="35" spans="1:25" ht="14.25" x14ac:dyDescent="0.1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20"/>
    </row>
    <row r="36" spans="1:25" ht="14.25" x14ac:dyDescent="0.1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20" t="s">
        <v>2</v>
      </c>
    </row>
    <row r="37" spans="1:25" ht="14.25" x14ac:dyDescent="0.1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20"/>
    </row>
    <row r="38" spans="1:25" ht="14.25" x14ac:dyDescent="0.1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20"/>
    </row>
    <row r="39" spans="1:25" ht="14.25" x14ac:dyDescent="0.1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20"/>
    </row>
    <row r="40" spans="1:25" ht="14.25" x14ac:dyDescent="0.1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20"/>
    </row>
    <row r="41" spans="1:25" ht="14.25" x14ac:dyDescent="0.1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20"/>
    </row>
    <row r="42" spans="1:25" ht="14.25" x14ac:dyDescent="0.1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20"/>
    </row>
    <row r="43" spans="1:25" ht="14.25" x14ac:dyDescent="0.1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0"/>
    </row>
    <row r="44" spans="1:25" ht="14.25" x14ac:dyDescent="0.1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20"/>
    </row>
    <row r="45" spans="1:25" ht="14.25" x14ac:dyDescent="0.1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20"/>
    </row>
    <row r="46" spans="1:25" ht="14.25" x14ac:dyDescent="0.15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0"/>
    </row>
    <row r="47" spans="1:25" ht="14.25" x14ac:dyDescent="0.1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20"/>
    </row>
    <row r="48" spans="1:25" ht="14.25" x14ac:dyDescent="0.1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0"/>
    </row>
    <row r="49" spans="1:25" ht="14.25" x14ac:dyDescent="0.1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0"/>
    </row>
    <row r="50" spans="1:25" ht="14.25" x14ac:dyDescent="0.15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20"/>
    </row>
    <row r="51" spans="1:25" ht="14.25" x14ac:dyDescent="0.15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20"/>
    </row>
    <row r="52" spans="1:25" ht="14.25" x14ac:dyDescent="0.1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0"/>
    </row>
    <row r="53" spans="1:25" ht="14.25" x14ac:dyDescent="0.15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20"/>
    </row>
    <row r="54" spans="1:25" ht="14.25" x14ac:dyDescent="0.1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20"/>
    </row>
    <row r="55" spans="1:25" ht="14.25" x14ac:dyDescent="0.15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250" t="s">
        <v>0</v>
      </c>
      <c r="O55" s="250"/>
      <c r="P55" s="250"/>
      <c r="Q55" s="16"/>
      <c r="R55" s="18"/>
      <c r="S55" s="18"/>
      <c r="T55" s="18"/>
      <c r="U55" s="18"/>
      <c r="V55" s="18"/>
      <c r="W55" s="18"/>
      <c r="X55" s="18"/>
      <c r="Y55" s="20"/>
    </row>
    <row r="56" spans="1:25" ht="14.25" x14ac:dyDescent="0.15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20"/>
    </row>
    <row r="57" spans="1:25" ht="14.25" x14ac:dyDescent="0.15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20"/>
    </row>
    <row r="58" spans="1:25" ht="14.25" x14ac:dyDescent="0.15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0"/>
    </row>
    <row r="59" spans="1:25" ht="14.25" x14ac:dyDescent="0.15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20"/>
    </row>
    <row r="60" spans="1:25" ht="14.25" x14ac:dyDescent="0.15">
      <c r="A60" s="17"/>
      <c r="B60" s="18"/>
      <c r="C60" s="18"/>
      <c r="D60" s="18"/>
      <c r="E60" s="250" t="s">
        <v>128</v>
      </c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18"/>
      <c r="Y60" s="20"/>
    </row>
    <row r="61" spans="1:25" ht="14.25" x14ac:dyDescent="0.15">
      <c r="A61" s="2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32"/>
    </row>
    <row r="62" spans="1: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</sheetData>
  <sheetProtection password="F543" sheet="1" selectLockedCells="1" selectUnlockedCells="1"/>
  <mergeCells count="8">
    <mergeCell ref="B18:B31"/>
    <mergeCell ref="E60:W60"/>
    <mergeCell ref="G2:V2"/>
    <mergeCell ref="N34:O34"/>
    <mergeCell ref="N55:P55"/>
    <mergeCell ref="R30:T30"/>
    <mergeCell ref="Q30:Q31"/>
    <mergeCell ref="L29:P32"/>
  </mergeCells>
  <phoneticPr fontId="2"/>
  <pageMargins left="0.75" right="0.64" top="0.68" bottom="0.56000000000000005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44"/>
  </sheetPr>
  <dimension ref="A1:V17"/>
  <sheetViews>
    <sheetView showGridLines="0" showZeros="0" view="pageBreakPreview" zoomScaleNormal="100" zoomScaleSheetLayoutView="100" workbookViewId="0">
      <selection activeCell="B17" sqref="B17:E17"/>
    </sheetView>
  </sheetViews>
  <sheetFormatPr defaultColWidth="3.625" defaultRowHeight="18" customHeight="1" x14ac:dyDescent="0.15"/>
  <cols>
    <col min="1" max="22" width="3.625" customWidth="1"/>
    <col min="23" max="23" width="5.75" customWidth="1"/>
  </cols>
  <sheetData>
    <row r="1" spans="2:22" ht="18" customHeight="1" x14ac:dyDescent="0.15">
      <c r="B1" s="60" t="s">
        <v>30</v>
      </c>
    </row>
    <row r="3" spans="2:22" ht="18" customHeight="1" x14ac:dyDescent="0.15">
      <c r="B3" s="172" t="s">
        <v>31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 t="s">
        <v>32</v>
      </c>
      <c r="Q3" s="172"/>
      <c r="R3" s="172"/>
      <c r="S3" s="172"/>
      <c r="T3" s="172" t="s">
        <v>33</v>
      </c>
      <c r="U3" s="172"/>
      <c r="V3" s="172"/>
    </row>
    <row r="4" spans="2:22" ht="18" customHeight="1" x14ac:dyDescent="0.15">
      <c r="B4" s="171" t="s">
        <v>129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2" t="s">
        <v>71</v>
      </c>
      <c r="Q4" s="172"/>
      <c r="R4" s="172">
        <v>0.9</v>
      </c>
      <c r="S4" s="172"/>
      <c r="T4" s="170"/>
      <c r="U4" s="170"/>
      <c r="V4" s="170"/>
    </row>
    <row r="5" spans="2:22" ht="18" customHeight="1" x14ac:dyDescent="0.15">
      <c r="B5" s="171" t="s">
        <v>34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2" t="s">
        <v>35</v>
      </c>
      <c r="Q5" s="172"/>
      <c r="R5" s="172">
        <v>0.8</v>
      </c>
      <c r="S5" s="172"/>
      <c r="T5" s="170"/>
      <c r="U5" s="170"/>
      <c r="V5" s="170"/>
    </row>
    <row r="6" spans="2:22" ht="18" customHeight="1" x14ac:dyDescent="0.15">
      <c r="B6" s="171" t="s">
        <v>36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2" t="s">
        <v>37</v>
      </c>
      <c r="Q6" s="172"/>
      <c r="R6" s="172">
        <v>0.5</v>
      </c>
      <c r="S6" s="172"/>
      <c r="T6" s="170"/>
      <c r="U6" s="170"/>
      <c r="V6" s="170"/>
    </row>
    <row r="7" spans="2:22" ht="18" customHeight="1" x14ac:dyDescent="0.15">
      <c r="B7" s="171" t="s">
        <v>38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2" t="s">
        <v>39</v>
      </c>
      <c r="Q7" s="172"/>
      <c r="R7" s="172">
        <v>0.3</v>
      </c>
      <c r="S7" s="172"/>
      <c r="T7" s="170"/>
      <c r="U7" s="170"/>
      <c r="V7" s="170"/>
    </row>
    <row r="8" spans="2:22" ht="18" customHeight="1" x14ac:dyDescent="0.15">
      <c r="B8" s="171" t="s">
        <v>40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2"/>
      <c r="Q8" s="172"/>
      <c r="R8" s="172"/>
      <c r="S8" s="172"/>
      <c r="T8" s="174" t="str">
        <f>IF(OR(ISNUMBER(T4),ISNUMBER(T5),ISNUMBER(T6),ISNUMBER(T7)),SUM(T4:T7)," ")</f>
        <v xml:space="preserve"> </v>
      </c>
      <c r="U8" s="175"/>
      <c r="V8" s="176"/>
    </row>
    <row r="9" spans="2:22" ht="18" customHeight="1" x14ac:dyDescent="0.15">
      <c r="B9" s="61" t="s">
        <v>167</v>
      </c>
    </row>
    <row r="12" spans="2:22" ht="18" customHeight="1" x14ac:dyDescent="0.15">
      <c r="B12" t="s">
        <v>41</v>
      </c>
    </row>
    <row r="14" spans="2:22" ht="18" customHeight="1" x14ac:dyDescent="0.15">
      <c r="B14" s="173">
        <f>IF(T4=0,0,R4*T4)</f>
        <v>0</v>
      </c>
      <c r="C14" s="173"/>
      <c r="D14" s="173"/>
      <c r="E14" s="173"/>
      <c r="F14" s="55" t="s">
        <v>72</v>
      </c>
      <c r="G14" s="182">
        <f>IF(T5=0,0,R5*T5)</f>
        <v>0</v>
      </c>
      <c r="H14" s="182"/>
      <c r="I14" s="182"/>
      <c r="J14" s="182"/>
      <c r="K14" s="55" t="s">
        <v>72</v>
      </c>
      <c r="L14" s="173">
        <f>IF(T6=0,0,R6*T6)</f>
        <v>0</v>
      </c>
      <c r="M14" s="173"/>
      <c r="N14" s="173"/>
      <c r="O14" s="173"/>
      <c r="P14" s="55" t="s">
        <v>72</v>
      </c>
      <c r="Q14" s="173">
        <f>IF(T7=0,0,R7*T7)</f>
        <v>0</v>
      </c>
      <c r="R14" s="173"/>
      <c r="S14" s="173"/>
      <c r="T14" s="173"/>
    </row>
    <row r="15" spans="2:22" ht="18" customHeight="1" x14ac:dyDescent="0.15">
      <c r="J15" s="177" t="str">
        <f>T8</f>
        <v xml:space="preserve"> </v>
      </c>
      <c r="K15" s="173"/>
      <c r="L15" s="173"/>
    </row>
    <row r="16" spans="2:22" ht="18" customHeight="1" thickBot="1" x14ac:dyDescent="0.2">
      <c r="O16" s="75"/>
    </row>
    <row r="17" spans="1:9" ht="18" customHeight="1" thickBot="1" x14ac:dyDescent="0.2">
      <c r="A17" s="62" t="s">
        <v>73</v>
      </c>
      <c r="B17" s="178" t="str">
        <f>IF(ISNUMBER(T8),ROUND((B14+G14+L14+Q14)/J15,4)," ")</f>
        <v xml:space="preserve"> </v>
      </c>
      <c r="C17" s="178"/>
      <c r="D17" s="178"/>
      <c r="E17" s="178"/>
      <c r="F17" s="55" t="s">
        <v>74</v>
      </c>
      <c r="G17" s="179" t="str">
        <f>IF(ISNUMBER(T8),ROUND(B17,2)," ")</f>
        <v xml:space="preserve"> </v>
      </c>
      <c r="H17" s="180"/>
      <c r="I17" s="181"/>
    </row>
  </sheetData>
  <sheetProtection algorithmName="SHA-512" hashValue="+hJiogbpObCTAwV7ElQRxO8uQFC4IfIeKjQHbkSg08cekgfcvgwQoeGXziV3wxm8MTqJzmamRZkYbD34VGCq1w==" saltValue="m4fZLaBYut/MXgr0i5HwOg==" spinCount="100000" sheet="1" objects="1" scenarios="1"/>
  <mergeCells count="29">
    <mergeCell ref="B8:O8"/>
    <mergeCell ref="J15:L15"/>
    <mergeCell ref="B17:E17"/>
    <mergeCell ref="G17:I17"/>
    <mergeCell ref="B14:E14"/>
    <mergeCell ref="G14:J14"/>
    <mergeCell ref="L14:O14"/>
    <mergeCell ref="B7:O7"/>
    <mergeCell ref="Q14:T14"/>
    <mergeCell ref="P8:S8"/>
    <mergeCell ref="T8:V8"/>
    <mergeCell ref="P3:S3"/>
    <mergeCell ref="T6:V6"/>
    <mergeCell ref="R6:S6"/>
    <mergeCell ref="R4:S4"/>
    <mergeCell ref="R5:S5"/>
    <mergeCell ref="P6:Q6"/>
    <mergeCell ref="T7:V7"/>
    <mergeCell ref="R7:S7"/>
    <mergeCell ref="P4:Q4"/>
    <mergeCell ref="P5:Q5"/>
    <mergeCell ref="P7:Q7"/>
    <mergeCell ref="T4:V4"/>
    <mergeCell ref="T5:V5"/>
    <mergeCell ref="B6:O6"/>
    <mergeCell ref="B3:O3"/>
    <mergeCell ref="B4:O4"/>
    <mergeCell ref="B5:O5"/>
    <mergeCell ref="T3:V3"/>
  </mergeCells>
  <phoneticPr fontId="2"/>
  <pageMargins left="0.98425196850393704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4"/>
  </sheetPr>
  <dimension ref="A1:T84"/>
  <sheetViews>
    <sheetView showGridLines="0" view="pageBreakPreview" zoomScaleNormal="100" zoomScaleSheetLayoutView="100" workbookViewId="0">
      <selection activeCell="O57" sqref="O57:Q57"/>
    </sheetView>
  </sheetViews>
  <sheetFormatPr defaultColWidth="3.625" defaultRowHeight="13.5" x14ac:dyDescent="0.15"/>
  <cols>
    <col min="1" max="23" width="3.625" customWidth="1"/>
    <col min="24" max="24" width="6.25" customWidth="1"/>
  </cols>
  <sheetData>
    <row r="1" spans="1:20" ht="20.100000000000001" customHeight="1" x14ac:dyDescent="0.15">
      <c r="A1" s="60" t="s">
        <v>42</v>
      </c>
    </row>
    <row r="2" spans="1:20" ht="20.100000000000001" customHeight="1" x14ac:dyDescent="0.15">
      <c r="A2" s="60"/>
      <c r="B2" t="s">
        <v>220</v>
      </c>
    </row>
    <row r="3" spans="1:20" ht="20.100000000000001" customHeight="1" x14ac:dyDescent="0.15">
      <c r="A3" s="60" t="s">
        <v>43</v>
      </c>
    </row>
    <row r="4" spans="1:20" ht="6" customHeight="1" x14ac:dyDescent="0.15">
      <c r="A4" s="60"/>
    </row>
    <row r="5" spans="1:20" ht="18" customHeight="1" x14ac:dyDescent="0.15">
      <c r="A5" s="60" t="s">
        <v>44</v>
      </c>
    </row>
    <row r="6" spans="1:20" ht="18" customHeight="1" x14ac:dyDescent="0.15"/>
    <row r="7" spans="1:20" ht="18" customHeight="1" x14ac:dyDescent="0.15">
      <c r="A7" t="s">
        <v>45</v>
      </c>
      <c r="F7" s="194" t="str">
        <f>IF(ISNUMBER(①流出係数の計算!T8),ROUND(①流出係数の計算!T8/10000,4),"")</f>
        <v/>
      </c>
      <c r="G7" s="194"/>
      <c r="H7" s="194"/>
      <c r="I7" t="s">
        <v>70</v>
      </c>
      <c r="L7" t="s">
        <v>46</v>
      </c>
      <c r="Q7" s="192" t="str">
        <f>①流出係数の計算!G17</f>
        <v xml:space="preserve"> </v>
      </c>
      <c r="R7" s="192"/>
      <c r="S7" s="192"/>
      <c r="T7" s="63" t="s">
        <v>94</v>
      </c>
    </row>
    <row r="8" spans="1:20" ht="18" customHeight="1" x14ac:dyDescent="0.15"/>
    <row r="9" spans="1:20" ht="18" customHeight="1" x14ac:dyDescent="0.15">
      <c r="A9" t="s">
        <v>47</v>
      </c>
      <c r="L9" s="193">
        <v>0</v>
      </c>
      <c r="M9" s="193"/>
      <c r="N9" s="193"/>
      <c r="O9" t="s">
        <v>75</v>
      </c>
    </row>
    <row r="10" spans="1:20" ht="18" customHeight="1" x14ac:dyDescent="0.15"/>
    <row r="11" spans="1:20" ht="18" customHeight="1" x14ac:dyDescent="0.15">
      <c r="A11" s="60" t="s">
        <v>197</v>
      </c>
    </row>
    <row r="12" spans="1:20" ht="18" customHeight="1" x14ac:dyDescent="0.15">
      <c r="A12" s="60"/>
    </row>
    <row r="13" spans="1:20" ht="18" customHeight="1" x14ac:dyDescent="0.15">
      <c r="A13" s="60" t="s">
        <v>88</v>
      </c>
      <c r="B13" t="s">
        <v>93</v>
      </c>
      <c r="R13" s="76"/>
    </row>
    <row r="14" spans="1:20" ht="18" customHeight="1" x14ac:dyDescent="0.15"/>
    <row r="15" spans="1:20" ht="18" customHeight="1" x14ac:dyDescent="0.15">
      <c r="A15" t="s">
        <v>92</v>
      </c>
      <c r="F15" s="186"/>
      <c r="G15" s="186"/>
      <c r="H15" s="186"/>
      <c r="I15" t="s">
        <v>89</v>
      </c>
      <c r="L15" t="s">
        <v>49</v>
      </c>
      <c r="P15" s="186"/>
      <c r="Q15" s="186"/>
      <c r="R15" s="186"/>
      <c r="S15" t="s">
        <v>48</v>
      </c>
    </row>
    <row r="16" spans="1:20" ht="18" customHeight="1" x14ac:dyDescent="0.15"/>
    <row r="17" spans="1:16" ht="18" customHeight="1" x14ac:dyDescent="0.15">
      <c r="A17" t="s">
        <v>50</v>
      </c>
      <c r="F17" s="186"/>
      <c r="G17" s="186"/>
      <c r="H17" s="186"/>
      <c r="I17" t="s">
        <v>51</v>
      </c>
    </row>
    <row r="18" spans="1:16" ht="18" customHeight="1" x14ac:dyDescent="0.15"/>
    <row r="19" spans="1:16" ht="18" customHeight="1" x14ac:dyDescent="0.15">
      <c r="A19" s="60" t="s">
        <v>52</v>
      </c>
    </row>
    <row r="20" spans="1:16" ht="18" customHeight="1" x14ac:dyDescent="0.15"/>
    <row r="21" spans="1:16" ht="18" customHeight="1" x14ac:dyDescent="0.15">
      <c r="A21" t="s">
        <v>53</v>
      </c>
      <c r="E21" s="186"/>
      <c r="F21" s="186"/>
      <c r="G21" s="186"/>
      <c r="H21" t="s">
        <v>90</v>
      </c>
      <c r="J21" t="s">
        <v>54</v>
      </c>
      <c r="M21" s="186"/>
      <c r="N21" s="186"/>
      <c r="O21" s="186"/>
      <c r="P21" t="s">
        <v>90</v>
      </c>
    </row>
    <row r="22" spans="1:16" ht="18" customHeight="1" x14ac:dyDescent="0.15"/>
    <row r="23" spans="1:16" ht="18" customHeight="1" x14ac:dyDescent="0.15">
      <c r="A23" t="s">
        <v>55</v>
      </c>
      <c r="F23" s="187"/>
      <c r="G23" s="187"/>
      <c r="H23" s="187"/>
      <c r="I23" t="s">
        <v>76</v>
      </c>
    </row>
    <row r="24" spans="1:16" ht="12" customHeight="1" x14ac:dyDescent="0.15"/>
    <row r="25" spans="1:16" ht="18" customHeight="1" x14ac:dyDescent="0.15">
      <c r="A25" s="60" t="s">
        <v>56</v>
      </c>
    </row>
    <row r="26" spans="1:16" ht="18" customHeight="1" x14ac:dyDescent="0.15"/>
    <row r="27" spans="1:16" ht="18" customHeight="1" x14ac:dyDescent="0.15">
      <c r="A27" t="s">
        <v>77</v>
      </c>
      <c r="H27" s="191" t="str">
        <f>IF(F7="","",L9/F7)</f>
        <v/>
      </c>
      <c r="I27" s="191"/>
      <c r="J27" s="191"/>
      <c r="K27" t="s">
        <v>78</v>
      </c>
    </row>
    <row r="28" spans="1:16" ht="18" customHeight="1" x14ac:dyDescent="0.15"/>
    <row r="29" spans="1:16" ht="18" customHeight="1" x14ac:dyDescent="0.15">
      <c r="A29" s="60" t="s">
        <v>57</v>
      </c>
    </row>
    <row r="30" spans="1:16" ht="18" customHeight="1" x14ac:dyDescent="0.15"/>
    <row r="31" spans="1:16" ht="18" customHeight="1" x14ac:dyDescent="0.15">
      <c r="A31" t="s">
        <v>58</v>
      </c>
      <c r="L31" s="190" t="str">
        <f>IF(AND(R13=1,ISNUMBER(F17)),F15*F15*F17,IF(AND(R13=2,ISNUMBER(F17)),F15*F15/4*3.14*F17," "))</f>
        <v xml:space="preserve"> </v>
      </c>
      <c r="M31" s="190"/>
      <c r="N31" s="190"/>
      <c r="O31" t="s">
        <v>79</v>
      </c>
    </row>
    <row r="32" spans="1:16" ht="18" customHeight="1" x14ac:dyDescent="0.15"/>
    <row r="33" spans="1:20" ht="18" customHeight="1" x14ac:dyDescent="0.15">
      <c r="A33" t="s">
        <v>59</v>
      </c>
      <c r="F33" s="183" t="e">
        <f>②面積係数!$C$20</f>
        <v>#VALUE!</v>
      </c>
      <c r="G33" s="183"/>
      <c r="H33" s="183"/>
    </row>
    <row r="34" spans="1:20" ht="18" customHeight="1" x14ac:dyDescent="0.15"/>
    <row r="35" spans="1:20" ht="18" customHeight="1" x14ac:dyDescent="0.15">
      <c r="A35" t="s">
        <v>60</v>
      </c>
      <c r="M35" s="185" t="str">
        <f>IF(F17="","",ROUND(L31/F33,4))</f>
        <v/>
      </c>
      <c r="N35" s="185"/>
      <c r="O35" s="185"/>
      <c r="P35" t="s">
        <v>80</v>
      </c>
    </row>
    <row r="36" spans="1:20" ht="18" customHeight="1" x14ac:dyDescent="0.15"/>
    <row r="37" spans="1:20" ht="18" customHeight="1" x14ac:dyDescent="0.15">
      <c r="A37" s="60" t="s">
        <v>61</v>
      </c>
    </row>
    <row r="38" spans="1:20" ht="18" customHeight="1" x14ac:dyDescent="0.15"/>
    <row r="39" spans="1:20" ht="18" customHeight="1" x14ac:dyDescent="0.15">
      <c r="A39" t="s">
        <v>62</v>
      </c>
      <c r="I39" s="190" t="str">
        <f>IF(ISNUMBER(E21),ROUND(E21*M21,2)," ")</f>
        <v xml:space="preserve"> </v>
      </c>
      <c r="J39" s="190"/>
      <c r="K39" s="190"/>
      <c r="L39" t="s">
        <v>81</v>
      </c>
    </row>
    <row r="40" spans="1:20" ht="18" customHeight="1" x14ac:dyDescent="0.15">
      <c r="I40" s="64"/>
      <c r="J40" s="64"/>
      <c r="K40" s="64"/>
    </row>
    <row r="41" spans="1:20" ht="18" customHeight="1" x14ac:dyDescent="0.15">
      <c r="A41" t="s">
        <v>63</v>
      </c>
      <c r="I41" s="64"/>
      <c r="J41" s="64"/>
      <c r="K41" s="64"/>
      <c r="M41" s="65"/>
      <c r="N41" s="188"/>
      <c r="O41" s="188"/>
    </row>
    <row r="42" spans="1:20" ht="18" customHeight="1" x14ac:dyDescent="0.15"/>
    <row r="43" spans="1:20" ht="18" customHeight="1" x14ac:dyDescent="0.15">
      <c r="A43" t="s">
        <v>64</v>
      </c>
      <c r="M43" s="59"/>
      <c r="N43" s="189" t="str">
        <f>IF(ISNUMBER(N41),N41," ")</f>
        <v xml:space="preserve"> </v>
      </c>
      <c r="O43" s="189"/>
    </row>
    <row r="44" spans="1:20" ht="18" customHeight="1" x14ac:dyDescent="0.15"/>
    <row r="45" spans="1:20" ht="18" customHeight="1" x14ac:dyDescent="0.15">
      <c r="F45" s="66" t="s">
        <v>82</v>
      </c>
      <c r="O45" s="189" t="str">
        <f>IF(ISNUMBER(N43),N43," ")</f>
        <v xml:space="preserve"> </v>
      </c>
      <c r="P45" s="189"/>
      <c r="Q45" t="s">
        <v>83</v>
      </c>
      <c r="R45" s="185" t="str">
        <f>IF(AND(ISNUMBER(N41),ISNUMBER(I39)),ROUND(3.14*F23^2/4+(I39-3.14*F23^2/4)*N41,4)," ")</f>
        <v xml:space="preserve"> </v>
      </c>
      <c r="S45" s="185"/>
      <c r="T45" s="185"/>
    </row>
    <row r="46" spans="1:20" ht="18" customHeight="1" x14ac:dyDescent="0.15"/>
    <row r="47" spans="1:20" ht="18" customHeight="1" x14ac:dyDescent="0.15">
      <c r="A47" t="s">
        <v>135</v>
      </c>
      <c r="M47" s="190" t="str">
        <f>IF(ISNUMBER(R45),ROUNDDOWN(R45/M21,2)," ")</f>
        <v xml:space="preserve"> </v>
      </c>
      <c r="N47" s="190"/>
      <c r="O47" s="190"/>
      <c r="P47" t="s">
        <v>84</v>
      </c>
    </row>
    <row r="48" spans="1:20" ht="18" customHeight="1" x14ac:dyDescent="0.15"/>
    <row r="49" spans="1:19" ht="18" customHeight="1" x14ac:dyDescent="0.15">
      <c r="A49" s="60" t="s">
        <v>65</v>
      </c>
    </row>
    <row r="50" spans="1:19" ht="18" customHeight="1" x14ac:dyDescent="0.15"/>
    <row r="51" spans="1:19" ht="18" customHeight="1" x14ac:dyDescent="0.15">
      <c r="A51" t="s">
        <v>66</v>
      </c>
      <c r="M51" s="185" t="str">
        <f>IF(E21="","",F7-M35)</f>
        <v/>
      </c>
      <c r="N51" s="191"/>
      <c r="O51" s="191"/>
      <c r="P51" t="s">
        <v>85</v>
      </c>
    </row>
    <row r="52" spans="1:19" ht="18" customHeight="1" x14ac:dyDescent="0.15"/>
    <row r="53" spans="1:19" ht="18" customHeight="1" x14ac:dyDescent="0.15">
      <c r="A53" t="s">
        <v>67</v>
      </c>
      <c r="F53" s="183" t="e">
        <f>②面積係数!$E$20</f>
        <v>#VALUE!</v>
      </c>
      <c r="G53" s="184"/>
      <c r="H53" s="184"/>
    </row>
    <row r="54" spans="1:19" ht="18" customHeight="1" x14ac:dyDescent="0.15"/>
    <row r="55" spans="1:19" ht="18" customHeight="1" x14ac:dyDescent="0.15">
      <c r="A55" t="s">
        <v>68</v>
      </c>
      <c r="K55" s="190" t="str">
        <f>IF(E21="","",ROUND(M51*F53,2))</f>
        <v/>
      </c>
      <c r="L55" s="190"/>
      <c r="M55" s="190"/>
      <c r="N55" t="s">
        <v>86</v>
      </c>
    </row>
    <row r="56" spans="1:19" ht="18" customHeight="1" x14ac:dyDescent="0.15"/>
    <row r="57" spans="1:19" ht="18" customHeight="1" x14ac:dyDescent="0.15">
      <c r="A57" t="s">
        <v>69</v>
      </c>
      <c r="J57" s="190" t="str">
        <f>IF(AND(ISNUMBER(K55),ISNUMBER(M21)),ROUND(K55/M21,2)," ")</f>
        <v xml:space="preserve"> </v>
      </c>
      <c r="K57" s="190"/>
      <c r="L57" s="190"/>
      <c r="M57" s="197" t="s">
        <v>91</v>
      </c>
      <c r="N57" s="197"/>
      <c r="O57" s="195" t="str">
        <f>IF(AND(ISNUMBER(K55),ISNUMBER(M21)),ROUNDUP(K55/M21,1)," ")</f>
        <v xml:space="preserve"> </v>
      </c>
      <c r="P57" s="196"/>
      <c r="Q57" s="196"/>
      <c r="S57" t="s">
        <v>87</v>
      </c>
    </row>
    <row r="58" spans="1:19" ht="18" customHeight="1" x14ac:dyDescent="0.15"/>
    <row r="59" spans="1:19" ht="18" customHeight="1" x14ac:dyDescent="0.15"/>
    <row r="60" spans="1:19" ht="18" customHeight="1" x14ac:dyDescent="0.15">
      <c r="A60" s="60" t="s">
        <v>235</v>
      </c>
    </row>
    <row r="61" spans="1:19" ht="18" customHeight="1" x14ac:dyDescent="0.15">
      <c r="A61" s="60"/>
    </row>
    <row r="62" spans="1:19" ht="18" customHeight="1" x14ac:dyDescent="0.15"/>
    <row r="63" spans="1:19" ht="18" customHeight="1" x14ac:dyDescent="0.15"/>
    <row r="64" spans="1:19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82" spans="1:1" x14ac:dyDescent="0.15">
      <c r="A82" t="s">
        <v>225</v>
      </c>
    </row>
    <row r="83" spans="1:1" x14ac:dyDescent="0.15">
      <c r="A83" t="s">
        <v>224</v>
      </c>
    </row>
    <row r="84" spans="1:1" x14ac:dyDescent="0.15">
      <c r="A84" t="s">
        <v>226</v>
      </c>
    </row>
  </sheetData>
  <sheetProtection algorithmName="SHA-512" hashValue="AzqIWd+oFPbCCevgbXBfDh2OAUv1Qh/YngW/RWiQY5usHhcFzKusPPHDn3M46z+ecM6YvR65Mo6XT2q1r2SxaQ==" saltValue="MGBRMFaPsOwlZ68kukksSg==" spinCount="100000" sheet="1" objects="1" scenarios="1"/>
  <mergeCells count="25">
    <mergeCell ref="J57:L57"/>
    <mergeCell ref="M47:O47"/>
    <mergeCell ref="M51:O51"/>
    <mergeCell ref="O57:Q57"/>
    <mergeCell ref="M57:N57"/>
    <mergeCell ref="K55:M55"/>
    <mergeCell ref="Q7:S7"/>
    <mergeCell ref="F15:H15"/>
    <mergeCell ref="P15:R15"/>
    <mergeCell ref="L9:N9"/>
    <mergeCell ref="F7:H7"/>
    <mergeCell ref="F53:H53"/>
    <mergeCell ref="R45:T45"/>
    <mergeCell ref="F17:H17"/>
    <mergeCell ref="M21:O21"/>
    <mergeCell ref="E21:G21"/>
    <mergeCell ref="F23:H23"/>
    <mergeCell ref="N41:O41"/>
    <mergeCell ref="O45:P45"/>
    <mergeCell ref="N43:O43"/>
    <mergeCell ref="I39:K39"/>
    <mergeCell ref="H27:J27"/>
    <mergeCell ref="L31:N31"/>
    <mergeCell ref="F33:H33"/>
    <mergeCell ref="M35:O35"/>
  </mergeCells>
  <phoneticPr fontId="2"/>
  <pageMargins left="0.98425196850393704" right="0.39370078740157483" top="0.39370078740157483" bottom="0.39370078740157483" header="0.51181102362204722" footer="0.51181102362204722"/>
  <pageSetup paperSize="9" scale="99" orientation="portrait" r:id="rId1"/>
  <headerFooter alignWithMargins="0"/>
  <rowBreaks count="1" manualBreakCount="1">
    <brk id="48" max="23" man="1"/>
  </rowBreaks>
  <ignoredErrors>
    <ignoredError sqref="Q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5"/>
  </sheetPr>
  <dimension ref="A1:I143"/>
  <sheetViews>
    <sheetView view="pageBreakPreview" topLeftCell="A22" zoomScale="115" zoomScaleNormal="100" zoomScaleSheetLayoutView="115" workbookViewId="0">
      <selection activeCell="C9" sqref="C9"/>
    </sheetView>
  </sheetViews>
  <sheetFormatPr defaultRowHeight="13.5" x14ac:dyDescent="0.15"/>
  <cols>
    <col min="1" max="1" width="4.25" style="99" customWidth="1"/>
    <col min="2" max="2" width="27.75" style="99" customWidth="1"/>
    <col min="3" max="6" width="6.875" style="99" customWidth="1"/>
    <col min="7" max="16384" width="9" style="99"/>
  </cols>
  <sheetData>
    <row r="1" spans="1:9" x14ac:dyDescent="0.15">
      <c r="A1" s="99" t="s">
        <v>168</v>
      </c>
    </row>
    <row r="3" spans="1:9" x14ac:dyDescent="0.15">
      <c r="A3" s="99" t="s">
        <v>169</v>
      </c>
    </row>
    <row r="4" spans="1:9" x14ac:dyDescent="0.15">
      <c r="A4" s="100"/>
      <c r="B4" s="101"/>
      <c r="C4" s="102" t="s">
        <v>170</v>
      </c>
      <c r="D4" s="103"/>
      <c r="E4" s="102" t="s">
        <v>171</v>
      </c>
      <c r="F4" s="103"/>
    </row>
    <row r="5" spans="1:9" x14ac:dyDescent="0.15">
      <c r="A5" s="104" t="s">
        <v>172</v>
      </c>
      <c r="B5" s="105" t="s">
        <v>32</v>
      </c>
      <c r="C5" s="102" t="str">
        <f>②トレンチの計算!$Q$7</f>
        <v xml:space="preserve"> </v>
      </c>
      <c r="D5" s="106"/>
      <c r="E5" s="106"/>
      <c r="F5" s="103"/>
    </row>
    <row r="6" spans="1:9" x14ac:dyDescent="0.15">
      <c r="A6" s="104" t="s">
        <v>173</v>
      </c>
      <c r="B6" s="105" t="s">
        <v>174</v>
      </c>
      <c r="C6" s="102">
        <f>0.3</f>
        <v>0.3</v>
      </c>
      <c r="D6" s="106"/>
      <c r="E6" s="106"/>
      <c r="F6" s="103"/>
    </row>
    <row r="7" spans="1:9" x14ac:dyDescent="0.15">
      <c r="A7" s="104" t="s">
        <v>175</v>
      </c>
      <c r="B7" s="105" t="s">
        <v>176</v>
      </c>
      <c r="C7" s="107">
        <f>②トレンチの計算!$P$15</f>
        <v>0</v>
      </c>
      <c r="D7" s="103"/>
      <c r="E7" s="107" t="str">
        <f>②トレンチの計算!$M$47</f>
        <v xml:space="preserve"> </v>
      </c>
      <c r="F7" s="103"/>
      <c r="G7" s="198" t="s">
        <v>177</v>
      </c>
      <c r="H7" s="199"/>
      <c r="I7" s="199"/>
    </row>
    <row r="8" spans="1:9" x14ac:dyDescent="0.15">
      <c r="A8" s="104" t="s">
        <v>178</v>
      </c>
      <c r="B8" s="105" t="s">
        <v>179</v>
      </c>
      <c r="C8" s="107">
        <v>0</v>
      </c>
      <c r="D8" s="103"/>
      <c r="E8" s="107">
        <v>0</v>
      </c>
      <c r="F8" s="103"/>
      <c r="G8" s="198"/>
      <c r="H8" s="199"/>
      <c r="I8" s="199"/>
    </row>
    <row r="9" spans="1:9" x14ac:dyDescent="0.15">
      <c r="A9" s="104" t="s">
        <v>180</v>
      </c>
      <c r="B9" s="105" t="s">
        <v>181</v>
      </c>
      <c r="C9" s="107" t="e">
        <f>360*C8/C5</f>
        <v>#VALUE!</v>
      </c>
      <c r="D9" s="103"/>
      <c r="E9" s="107" t="e">
        <f>360*E8/C5</f>
        <v>#VALUE!</v>
      </c>
      <c r="F9" s="103"/>
      <c r="G9" s="99" t="s">
        <v>182</v>
      </c>
    </row>
    <row r="10" spans="1:9" x14ac:dyDescent="0.15">
      <c r="A10" s="104" t="s">
        <v>183</v>
      </c>
      <c r="B10" s="105" t="s">
        <v>184</v>
      </c>
      <c r="C10" s="108">
        <v>5</v>
      </c>
      <c r="D10" s="106"/>
      <c r="E10" s="109"/>
      <c r="F10" s="103"/>
    </row>
    <row r="11" spans="1:9" x14ac:dyDescent="0.15">
      <c r="A11" s="104" t="s">
        <v>185</v>
      </c>
      <c r="B11" s="105" t="s">
        <v>186</v>
      </c>
      <c r="C11" s="108">
        <v>1200</v>
      </c>
      <c r="D11" s="106"/>
      <c r="E11" s="109"/>
      <c r="F11" s="103"/>
    </row>
    <row r="13" spans="1:9" x14ac:dyDescent="0.15">
      <c r="A13" s="99" t="s">
        <v>187</v>
      </c>
    </row>
    <row r="14" spans="1:9" x14ac:dyDescent="0.15">
      <c r="A14" s="99" t="s">
        <v>188</v>
      </c>
    </row>
    <row r="15" spans="1:9" x14ac:dyDescent="0.15">
      <c r="A15" s="99" t="s">
        <v>189</v>
      </c>
    </row>
    <row r="16" spans="1:9" x14ac:dyDescent="0.15">
      <c r="A16" s="99" t="s">
        <v>190</v>
      </c>
    </row>
    <row r="17" spans="1:6" x14ac:dyDescent="0.15">
      <c r="A17" s="99" t="s">
        <v>191</v>
      </c>
    </row>
    <row r="19" spans="1:6" x14ac:dyDescent="0.15">
      <c r="A19" s="100"/>
      <c r="B19" s="101"/>
      <c r="C19" s="102" t="s">
        <v>170</v>
      </c>
      <c r="D19" s="103"/>
      <c r="E19" s="102" t="s">
        <v>171</v>
      </c>
      <c r="F19" s="103"/>
    </row>
    <row r="20" spans="1:6" x14ac:dyDescent="0.15">
      <c r="A20" s="102" t="s">
        <v>192</v>
      </c>
      <c r="B20" s="103"/>
      <c r="C20" s="110" t="e">
        <f>ROUND(MAX(D24:D143),0)</f>
        <v>#VALUE!</v>
      </c>
      <c r="D20" s="111"/>
      <c r="E20" s="110" t="e">
        <f>ROUND(MAX(F24:F143),0)</f>
        <v>#VALUE!</v>
      </c>
      <c r="F20" s="111"/>
    </row>
    <row r="21" spans="1:6" ht="7.5" customHeight="1" x14ac:dyDescent="0.15"/>
    <row r="22" spans="1:6" s="116" customFormat="1" ht="9" x14ac:dyDescent="0.15">
      <c r="A22" s="112"/>
      <c r="B22" s="113"/>
      <c r="C22" s="114" t="s">
        <v>170</v>
      </c>
      <c r="D22" s="115"/>
      <c r="E22" s="114" t="s">
        <v>171</v>
      </c>
      <c r="F22" s="115"/>
    </row>
    <row r="23" spans="1:6" s="116" customFormat="1" ht="9" x14ac:dyDescent="0.15">
      <c r="A23" s="117" t="s">
        <v>193</v>
      </c>
      <c r="B23" s="118" t="s">
        <v>194</v>
      </c>
      <c r="C23" s="117" t="s">
        <v>195</v>
      </c>
      <c r="D23" s="118" t="s">
        <v>196</v>
      </c>
      <c r="E23" s="117" t="s">
        <v>195</v>
      </c>
      <c r="F23" s="118" t="s">
        <v>196</v>
      </c>
    </row>
    <row r="24" spans="1:6" s="116" customFormat="1" ht="9" x14ac:dyDescent="0.15">
      <c r="A24" s="119">
        <v>1</v>
      </c>
      <c r="B24" s="120">
        <f t="shared" ref="B24:B87" si="0">$C$11/(A24^(2/3)+$C$10)</f>
        <v>200</v>
      </c>
      <c r="C24" s="121">
        <f t="shared" ref="C24:C87" si="1">C$7+0.06*$C$6*$A24</f>
        <v>1.7999999999999999E-2</v>
      </c>
      <c r="D24" s="122" t="e">
        <f>(($B24-C$9/2)*$A24/6*$C$5)/C24</f>
        <v>#VALUE!</v>
      </c>
      <c r="E24" s="121" t="e">
        <f t="shared" ref="E24:E87" si="2">E$7+0.06*$C$6*$A24</f>
        <v>#VALUE!</v>
      </c>
      <c r="F24" s="122" t="e">
        <f t="shared" ref="F24:F87" si="3">(($B24-E$9/2)*$A24/6*$C$5)/E24</f>
        <v>#VALUE!</v>
      </c>
    </row>
    <row r="25" spans="1:6" s="116" customFormat="1" ht="9" x14ac:dyDescent="0.15">
      <c r="A25" s="123">
        <v>2</v>
      </c>
      <c r="B25" s="124">
        <f t="shared" si="0"/>
        <v>182.1659240925465</v>
      </c>
      <c r="C25" s="125">
        <f t="shared" si="1"/>
        <v>3.5999999999999997E-2</v>
      </c>
      <c r="D25" s="126" t="e">
        <f t="shared" ref="D25:D88" si="4">(($B25-C$9/2)*$A25/6*$C$5)/C25</f>
        <v>#VALUE!</v>
      </c>
      <c r="E25" s="125" t="e">
        <f t="shared" si="2"/>
        <v>#VALUE!</v>
      </c>
      <c r="F25" s="126" t="e">
        <f t="shared" si="3"/>
        <v>#VALUE!</v>
      </c>
    </row>
    <row r="26" spans="1:6" s="116" customFormat="1" ht="9" x14ac:dyDescent="0.15">
      <c r="A26" s="123">
        <v>3</v>
      </c>
      <c r="B26" s="124">
        <f t="shared" si="0"/>
        <v>169.48951876712869</v>
      </c>
      <c r="C26" s="125">
        <f t="shared" si="1"/>
        <v>5.3999999999999992E-2</v>
      </c>
      <c r="D26" s="126" t="e">
        <f t="shared" si="4"/>
        <v>#VALUE!</v>
      </c>
      <c r="E26" s="125" t="e">
        <f t="shared" si="2"/>
        <v>#VALUE!</v>
      </c>
      <c r="F26" s="126" t="e">
        <f t="shared" si="3"/>
        <v>#VALUE!</v>
      </c>
    </row>
    <row r="27" spans="1:6" s="116" customFormat="1" ht="9" x14ac:dyDescent="0.15">
      <c r="A27" s="123">
        <v>4</v>
      </c>
      <c r="B27" s="124">
        <f t="shared" si="0"/>
        <v>159.57781879935376</v>
      </c>
      <c r="C27" s="125">
        <f t="shared" si="1"/>
        <v>7.1999999999999995E-2</v>
      </c>
      <c r="D27" s="126" t="e">
        <f t="shared" si="4"/>
        <v>#VALUE!</v>
      </c>
      <c r="E27" s="125" t="e">
        <f t="shared" si="2"/>
        <v>#VALUE!</v>
      </c>
      <c r="F27" s="126" t="e">
        <f t="shared" si="3"/>
        <v>#VALUE!</v>
      </c>
    </row>
    <row r="28" spans="1:6" s="116" customFormat="1" ht="9" x14ac:dyDescent="0.15">
      <c r="A28" s="123">
        <v>5</v>
      </c>
      <c r="B28" s="124">
        <f t="shared" si="0"/>
        <v>151.43832833855325</v>
      </c>
      <c r="C28" s="125">
        <f t="shared" si="1"/>
        <v>0.09</v>
      </c>
      <c r="D28" s="126" t="e">
        <f t="shared" si="4"/>
        <v>#VALUE!</v>
      </c>
      <c r="E28" s="125" t="e">
        <f t="shared" si="2"/>
        <v>#VALUE!</v>
      </c>
      <c r="F28" s="126" t="e">
        <f t="shared" si="3"/>
        <v>#VALUE!</v>
      </c>
    </row>
    <row r="29" spans="1:6" s="116" customFormat="1" ht="9" x14ac:dyDescent="0.15">
      <c r="A29" s="123">
        <v>6</v>
      </c>
      <c r="B29" s="124">
        <f t="shared" si="0"/>
        <v>144.54475015542636</v>
      </c>
      <c r="C29" s="125">
        <f t="shared" si="1"/>
        <v>0.10799999999999998</v>
      </c>
      <c r="D29" s="126" t="e">
        <f t="shared" si="4"/>
        <v>#VALUE!</v>
      </c>
      <c r="E29" s="125" t="e">
        <f>E$7+0.06*$C$6*$A29</f>
        <v>#VALUE!</v>
      </c>
      <c r="F29" s="126" t="e">
        <f t="shared" si="3"/>
        <v>#VALUE!</v>
      </c>
    </row>
    <row r="30" spans="1:6" s="116" customFormat="1" ht="9" x14ac:dyDescent="0.15">
      <c r="A30" s="123">
        <v>7</v>
      </c>
      <c r="B30" s="124">
        <f t="shared" si="0"/>
        <v>138.57923951235773</v>
      </c>
      <c r="C30" s="125">
        <f t="shared" si="1"/>
        <v>0.126</v>
      </c>
      <c r="D30" s="126" t="e">
        <f t="shared" si="4"/>
        <v>#VALUE!</v>
      </c>
      <c r="E30" s="125" t="e">
        <f t="shared" si="2"/>
        <v>#VALUE!</v>
      </c>
      <c r="F30" s="126" t="e">
        <f t="shared" si="3"/>
        <v>#VALUE!</v>
      </c>
    </row>
    <row r="31" spans="1:6" s="116" customFormat="1" ht="9" x14ac:dyDescent="0.15">
      <c r="A31" s="123">
        <v>8</v>
      </c>
      <c r="B31" s="124">
        <f t="shared" si="0"/>
        <v>133.33333333333334</v>
      </c>
      <c r="C31" s="125">
        <f t="shared" si="1"/>
        <v>0.14399999999999999</v>
      </c>
      <c r="D31" s="126" t="e">
        <f t="shared" si="4"/>
        <v>#VALUE!</v>
      </c>
      <c r="E31" s="125" t="e">
        <f t="shared" si="2"/>
        <v>#VALUE!</v>
      </c>
      <c r="F31" s="126" t="e">
        <f t="shared" si="3"/>
        <v>#VALUE!</v>
      </c>
    </row>
    <row r="32" spans="1:6" s="116" customFormat="1" ht="9" x14ac:dyDescent="0.15">
      <c r="A32" s="123">
        <v>9</v>
      </c>
      <c r="B32" s="124">
        <f t="shared" si="0"/>
        <v>128.66219914285057</v>
      </c>
      <c r="C32" s="125">
        <f t="shared" si="1"/>
        <v>0.16199999999999998</v>
      </c>
      <c r="D32" s="126" t="e">
        <f t="shared" si="4"/>
        <v>#VALUE!</v>
      </c>
      <c r="E32" s="125" t="e">
        <f t="shared" si="2"/>
        <v>#VALUE!</v>
      </c>
      <c r="F32" s="126" t="e">
        <f t="shared" si="3"/>
        <v>#VALUE!</v>
      </c>
    </row>
    <row r="33" spans="1:6" s="116" customFormat="1" ht="9" x14ac:dyDescent="0.15">
      <c r="A33" s="123">
        <v>10</v>
      </c>
      <c r="B33" s="124">
        <f t="shared" si="0"/>
        <v>124.46081457202635</v>
      </c>
      <c r="C33" s="125">
        <f t="shared" si="1"/>
        <v>0.18</v>
      </c>
      <c r="D33" s="126" t="e">
        <f t="shared" si="4"/>
        <v>#VALUE!</v>
      </c>
      <c r="E33" s="125" t="e">
        <f t="shared" si="2"/>
        <v>#VALUE!</v>
      </c>
      <c r="F33" s="126" t="e">
        <f t="shared" si="3"/>
        <v>#VALUE!</v>
      </c>
    </row>
    <row r="34" spans="1:6" s="116" customFormat="1" ht="9" x14ac:dyDescent="0.15">
      <c r="A34" s="123">
        <v>11</v>
      </c>
      <c r="B34" s="124">
        <f t="shared" si="0"/>
        <v>120.65045746350717</v>
      </c>
      <c r="C34" s="125">
        <f t="shared" si="1"/>
        <v>0.19799999999999998</v>
      </c>
      <c r="D34" s="126" t="e">
        <f t="shared" si="4"/>
        <v>#VALUE!</v>
      </c>
      <c r="E34" s="125" t="e">
        <f t="shared" si="2"/>
        <v>#VALUE!</v>
      </c>
      <c r="F34" s="126" t="e">
        <f t="shared" si="3"/>
        <v>#VALUE!</v>
      </c>
    </row>
    <row r="35" spans="1:6" s="116" customFormat="1" ht="9" x14ac:dyDescent="0.15">
      <c r="A35" s="123">
        <v>12</v>
      </c>
      <c r="B35" s="124">
        <f t="shared" si="0"/>
        <v>117.17053329007135</v>
      </c>
      <c r="C35" s="125">
        <f t="shared" si="1"/>
        <v>0.21599999999999997</v>
      </c>
      <c r="D35" s="126" t="e">
        <f t="shared" si="4"/>
        <v>#VALUE!</v>
      </c>
      <c r="E35" s="125" t="e">
        <f t="shared" si="2"/>
        <v>#VALUE!</v>
      </c>
      <c r="F35" s="126" t="e">
        <f t="shared" si="3"/>
        <v>#VALUE!</v>
      </c>
    </row>
    <row r="36" spans="1:6" s="116" customFormat="1" ht="9" x14ac:dyDescent="0.15">
      <c r="A36" s="123">
        <v>13</v>
      </c>
      <c r="B36" s="124">
        <f t="shared" si="0"/>
        <v>113.97337498765505</v>
      </c>
      <c r="C36" s="125">
        <f t="shared" si="1"/>
        <v>0.23399999999999999</v>
      </c>
      <c r="D36" s="126" t="e">
        <f t="shared" si="4"/>
        <v>#VALUE!</v>
      </c>
      <c r="E36" s="125" t="e">
        <f t="shared" si="2"/>
        <v>#VALUE!</v>
      </c>
      <c r="F36" s="126" t="e">
        <f t="shared" si="3"/>
        <v>#VALUE!</v>
      </c>
    </row>
    <row r="37" spans="1:6" s="116" customFormat="1" ht="9" x14ac:dyDescent="0.15">
      <c r="A37" s="123">
        <v>14</v>
      </c>
      <c r="B37" s="124">
        <f t="shared" si="0"/>
        <v>111.0207963762045</v>
      </c>
      <c r="C37" s="125">
        <f t="shared" si="1"/>
        <v>0.252</v>
      </c>
      <c r="D37" s="126" t="e">
        <f t="shared" si="4"/>
        <v>#VALUE!</v>
      </c>
      <c r="E37" s="125" t="e">
        <f t="shared" si="2"/>
        <v>#VALUE!</v>
      </c>
      <c r="F37" s="126" t="e">
        <f t="shared" si="3"/>
        <v>#VALUE!</v>
      </c>
    </row>
    <row r="38" spans="1:6" s="116" customFormat="1" ht="9" x14ac:dyDescent="0.15">
      <c r="A38" s="123">
        <v>15</v>
      </c>
      <c r="B38" s="124">
        <f t="shared" si="0"/>
        <v>108.28172961288018</v>
      </c>
      <c r="C38" s="125">
        <f t="shared" si="1"/>
        <v>0.26999999999999996</v>
      </c>
      <c r="D38" s="126" t="e">
        <f t="shared" si="4"/>
        <v>#VALUE!</v>
      </c>
      <c r="E38" s="125" t="e">
        <f t="shared" si="2"/>
        <v>#VALUE!</v>
      </c>
      <c r="F38" s="126" t="e">
        <f t="shared" si="3"/>
        <v>#VALUE!</v>
      </c>
    </row>
    <row r="39" spans="1:6" s="116" customFormat="1" ht="9" x14ac:dyDescent="0.15">
      <c r="A39" s="123">
        <v>16</v>
      </c>
      <c r="B39" s="124">
        <f t="shared" si="0"/>
        <v>105.73055923550221</v>
      </c>
      <c r="C39" s="125">
        <f t="shared" si="1"/>
        <v>0.28799999999999998</v>
      </c>
      <c r="D39" s="126" t="e">
        <f t="shared" si="4"/>
        <v>#VALUE!</v>
      </c>
      <c r="E39" s="125" t="e">
        <f t="shared" si="2"/>
        <v>#VALUE!</v>
      </c>
      <c r="F39" s="126" t="e">
        <f t="shared" si="3"/>
        <v>#VALUE!</v>
      </c>
    </row>
    <row r="40" spans="1:6" s="116" customFormat="1" ht="9" x14ac:dyDescent="0.15">
      <c r="A40" s="123">
        <v>17</v>
      </c>
      <c r="B40" s="124">
        <f t="shared" si="0"/>
        <v>103.34591869246456</v>
      </c>
      <c r="C40" s="125">
        <f t="shared" si="1"/>
        <v>0.30599999999999999</v>
      </c>
      <c r="D40" s="126" t="e">
        <f t="shared" si="4"/>
        <v>#VALUE!</v>
      </c>
      <c r="E40" s="125" t="e">
        <f t="shared" si="2"/>
        <v>#VALUE!</v>
      </c>
      <c r="F40" s="126" t="e">
        <f t="shared" si="3"/>
        <v>#VALUE!</v>
      </c>
    </row>
    <row r="41" spans="1:6" s="116" customFormat="1" ht="9" x14ac:dyDescent="0.15">
      <c r="A41" s="123">
        <v>18</v>
      </c>
      <c r="B41" s="124">
        <f t="shared" si="0"/>
        <v>101.10980263472655</v>
      </c>
      <c r="C41" s="125">
        <f t="shared" si="1"/>
        <v>0.32399999999999995</v>
      </c>
      <c r="D41" s="126" t="e">
        <f t="shared" si="4"/>
        <v>#VALUE!</v>
      </c>
      <c r="E41" s="125" t="e">
        <f t="shared" si="2"/>
        <v>#VALUE!</v>
      </c>
      <c r="F41" s="126" t="e">
        <f t="shared" si="3"/>
        <v>#VALUE!</v>
      </c>
    </row>
    <row r="42" spans="1:6" s="116" customFormat="1" ht="9" x14ac:dyDescent="0.15">
      <c r="A42" s="123">
        <v>19</v>
      </c>
      <c r="B42" s="124">
        <f t="shared" si="0"/>
        <v>99.006900077054311</v>
      </c>
      <c r="C42" s="125">
        <f t="shared" si="1"/>
        <v>0.34199999999999997</v>
      </c>
      <c r="D42" s="126" t="e">
        <f t="shared" si="4"/>
        <v>#VALUE!</v>
      </c>
      <c r="E42" s="125" t="e">
        <f t="shared" si="2"/>
        <v>#VALUE!</v>
      </c>
      <c r="F42" s="126" t="e">
        <f t="shared" si="3"/>
        <v>#VALUE!</v>
      </c>
    </row>
    <row r="43" spans="1:6" s="116" customFormat="1" ht="9" x14ac:dyDescent="0.15">
      <c r="A43" s="123">
        <v>20</v>
      </c>
      <c r="B43" s="124">
        <f t="shared" si="0"/>
        <v>97.024085361129764</v>
      </c>
      <c r="C43" s="125">
        <f t="shared" si="1"/>
        <v>0.36</v>
      </c>
      <c r="D43" s="126" t="e">
        <f t="shared" si="4"/>
        <v>#VALUE!</v>
      </c>
      <c r="E43" s="125" t="e">
        <f t="shared" si="2"/>
        <v>#VALUE!</v>
      </c>
      <c r="F43" s="126" t="e">
        <f t="shared" si="3"/>
        <v>#VALUE!</v>
      </c>
    </row>
    <row r="44" spans="1:6" s="116" customFormat="1" ht="9" x14ac:dyDescent="0.15">
      <c r="A44" s="123">
        <v>21</v>
      </c>
      <c r="B44" s="124">
        <f t="shared" si="0"/>
        <v>95.150023990605604</v>
      </c>
      <c r="C44" s="125">
        <f t="shared" si="1"/>
        <v>0.37799999999999995</v>
      </c>
      <c r="D44" s="126" t="e">
        <f t="shared" si="4"/>
        <v>#VALUE!</v>
      </c>
      <c r="E44" s="125" t="e">
        <f t="shared" si="2"/>
        <v>#VALUE!</v>
      </c>
      <c r="F44" s="126" t="e">
        <f t="shared" si="3"/>
        <v>#VALUE!</v>
      </c>
    </row>
    <row r="45" spans="1:6" s="116" customFormat="1" ht="9" x14ac:dyDescent="0.15">
      <c r="A45" s="123">
        <v>22</v>
      </c>
      <c r="B45" s="124">
        <f t="shared" si="0"/>
        <v>93.374863491074024</v>
      </c>
      <c r="C45" s="125">
        <f t="shared" si="1"/>
        <v>0.39599999999999996</v>
      </c>
      <c r="D45" s="126" t="e">
        <f t="shared" si="4"/>
        <v>#VALUE!</v>
      </c>
      <c r="E45" s="125" t="e">
        <f t="shared" si="2"/>
        <v>#VALUE!</v>
      </c>
      <c r="F45" s="126" t="e">
        <f t="shared" si="3"/>
        <v>#VALUE!</v>
      </c>
    </row>
    <row r="46" spans="1:6" s="116" customFormat="1" ht="9" x14ac:dyDescent="0.15">
      <c r="A46" s="123">
        <v>23</v>
      </c>
      <c r="B46" s="124">
        <f t="shared" si="0"/>
        <v>91.689988148872828</v>
      </c>
      <c r="C46" s="125">
        <f t="shared" si="1"/>
        <v>0.41399999999999998</v>
      </c>
      <c r="D46" s="126" t="e">
        <f t="shared" si="4"/>
        <v>#VALUE!</v>
      </c>
      <c r="E46" s="125" t="e">
        <f t="shared" si="2"/>
        <v>#VALUE!</v>
      </c>
      <c r="F46" s="126" t="e">
        <f t="shared" si="3"/>
        <v>#VALUE!</v>
      </c>
    </row>
    <row r="47" spans="1:6" s="116" customFormat="1" ht="9" x14ac:dyDescent="0.15">
      <c r="A47" s="123">
        <v>24</v>
      </c>
      <c r="B47" s="124">
        <f t="shared" si="0"/>
        <v>90.087822391527851</v>
      </c>
      <c r="C47" s="125">
        <f t="shared" si="1"/>
        <v>0.43199999999999994</v>
      </c>
      <c r="D47" s="126" t="e">
        <f t="shared" si="4"/>
        <v>#VALUE!</v>
      </c>
      <c r="E47" s="125" t="e">
        <f t="shared" si="2"/>
        <v>#VALUE!</v>
      </c>
      <c r="F47" s="126" t="e">
        <f t="shared" si="3"/>
        <v>#VALUE!</v>
      </c>
    </row>
    <row r="48" spans="1:6" s="116" customFormat="1" ht="9" x14ac:dyDescent="0.15">
      <c r="A48" s="123">
        <v>25</v>
      </c>
      <c r="B48" s="124">
        <f t="shared" si="0"/>
        <v>88.561671661446795</v>
      </c>
      <c r="C48" s="125">
        <f t="shared" si="1"/>
        <v>0.44999999999999996</v>
      </c>
      <c r="D48" s="126" t="e">
        <f t="shared" si="4"/>
        <v>#VALUE!</v>
      </c>
      <c r="E48" s="125" t="e">
        <f t="shared" si="2"/>
        <v>#VALUE!</v>
      </c>
      <c r="F48" s="126" t="e">
        <f t="shared" si="3"/>
        <v>#VALUE!</v>
      </c>
    </row>
    <row r="49" spans="1:6" s="116" customFormat="1" ht="9" x14ac:dyDescent="0.15">
      <c r="A49" s="123">
        <v>26</v>
      </c>
      <c r="B49" s="124">
        <f t="shared" si="0"/>
        <v>87.105592512278662</v>
      </c>
      <c r="C49" s="125">
        <f t="shared" si="1"/>
        <v>0.46799999999999997</v>
      </c>
      <c r="D49" s="126" t="e">
        <f t="shared" si="4"/>
        <v>#VALUE!</v>
      </c>
      <c r="E49" s="125" t="e">
        <f t="shared" si="2"/>
        <v>#VALUE!</v>
      </c>
      <c r="F49" s="126" t="e">
        <f t="shared" si="3"/>
        <v>#VALUE!</v>
      </c>
    </row>
    <row r="50" spans="1:6" s="116" customFormat="1" ht="9" x14ac:dyDescent="0.15">
      <c r="A50" s="123">
        <v>27</v>
      </c>
      <c r="B50" s="124">
        <f t="shared" si="0"/>
        <v>85.714285714285722</v>
      </c>
      <c r="C50" s="125">
        <f t="shared" si="1"/>
        <v>0.48599999999999999</v>
      </c>
      <c r="D50" s="126" t="e">
        <f t="shared" si="4"/>
        <v>#VALUE!</v>
      </c>
      <c r="E50" s="125" t="e">
        <f t="shared" si="2"/>
        <v>#VALUE!</v>
      </c>
      <c r="F50" s="126" t="e">
        <f t="shared" si="3"/>
        <v>#VALUE!</v>
      </c>
    </row>
    <row r="51" spans="1:6" s="116" customFormat="1" ht="9" x14ac:dyDescent="0.15">
      <c r="A51" s="123">
        <v>28</v>
      </c>
      <c r="B51" s="124">
        <f t="shared" si="0"/>
        <v>84.383007646117619</v>
      </c>
      <c r="C51" s="125">
        <f t="shared" si="1"/>
        <v>0.504</v>
      </c>
      <c r="D51" s="126" t="e">
        <f t="shared" si="4"/>
        <v>#VALUE!</v>
      </c>
      <c r="E51" s="125" t="e">
        <f t="shared" si="2"/>
        <v>#VALUE!</v>
      </c>
      <c r="F51" s="126" t="e">
        <f t="shared" si="3"/>
        <v>#VALUE!</v>
      </c>
    </row>
    <row r="52" spans="1:6" s="116" customFormat="1" ht="9" x14ac:dyDescent="0.15">
      <c r="A52" s="123">
        <v>29</v>
      </c>
      <c r="B52" s="124">
        <f t="shared" si="0"/>
        <v>83.107496345251889</v>
      </c>
      <c r="C52" s="125">
        <f t="shared" si="1"/>
        <v>0.52199999999999991</v>
      </c>
      <c r="D52" s="126" t="e">
        <f t="shared" si="4"/>
        <v>#VALUE!</v>
      </c>
      <c r="E52" s="125" t="e">
        <f t="shared" si="2"/>
        <v>#VALUE!</v>
      </c>
      <c r="F52" s="126" t="e">
        <f t="shared" si="3"/>
        <v>#VALUE!</v>
      </c>
    </row>
    <row r="53" spans="1:6" s="116" customFormat="1" ht="9" x14ac:dyDescent="0.15">
      <c r="A53" s="123">
        <v>30</v>
      </c>
      <c r="B53" s="124">
        <f t="shared" si="0"/>
        <v>81.883909402927941</v>
      </c>
      <c r="C53" s="125">
        <f t="shared" si="1"/>
        <v>0.53999999999999992</v>
      </c>
      <c r="D53" s="126" t="e">
        <f t="shared" si="4"/>
        <v>#VALUE!</v>
      </c>
      <c r="E53" s="125" t="e">
        <f t="shared" si="2"/>
        <v>#VALUE!</v>
      </c>
      <c r="F53" s="126" t="e">
        <f t="shared" si="3"/>
        <v>#VALUE!</v>
      </c>
    </row>
    <row r="54" spans="1:6" s="116" customFormat="1" ht="9" x14ac:dyDescent="0.15">
      <c r="A54" s="123">
        <v>31</v>
      </c>
      <c r="B54" s="124">
        <f t="shared" si="0"/>
        <v>80.708771500594835</v>
      </c>
      <c r="C54" s="125">
        <f t="shared" si="1"/>
        <v>0.55799999999999994</v>
      </c>
      <c r="D54" s="126" t="e">
        <f t="shared" si="4"/>
        <v>#VALUE!</v>
      </c>
      <c r="E54" s="125" t="e">
        <f t="shared" si="2"/>
        <v>#VALUE!</v>
      </c>
      <c r="F54" s="126" t="e">
        <f t="shared" si="3"/>
        <v>#VALUE!</v>
      </c>
    </row>
    <row r="55" spans="1:6" s="116" customFormat="1" ht="9" x14ac:dyDescent="0.15">
      <c r="A55" s="123">
        <v>32</v>
      </c>
      <c r="B55" s="124">
        <f t="shared" si="0"/>
        <v>79.578929848741339</v>
      </c>
      <c r="C55" s="125">
        <f t="shared" si="1"/>
        <v>0.57599999999999996</v>
      </c>
      <c r="D55" s="126" t="e">
        <f t="shared" si="4"/>
        <v>#VALUE!</v>
      </c>
      <c r="E55" s="125" t="e">
        <f t="shared" si="2"/>
        <v>#VALUE!</v>
      </c>
      <c r="F55" s="126" t="e">
        <f t="shared" si="3"/>
        <v>#VALUE!</v>
      </c>
    </row>
    <row r="56" spans="1:6" s="116" customFormat="1" ht="9" x14ac:dyDescent="0.15">
      <c r="A56" s="123">
        <v>33</v>
      </c>
      <c r="B56" s="124">
        <f t="shared" si="0"/>
        <v>78.491516144336146</v>
      </c>
      <c r="C56" s="125">
        <f t="shared" si="1"/>
        <v>0.59399999999999997</v>
      </c>
      <c r="D56" s="126" t="e">
        <f t="shared" si="4"/>
        <v>#VALUE!</v>
      </c>
      <c r="E56" s="125" t="e">
        <f t="shared" si="2"/>
        <v>#VALUE!</v>
      </c>
      <c r="F56" s="126" t="e">
        <f t="shared" si="3"/>
        <v>#VALUE!</v>
      </c>
    </row>
    <row r="57" spans="1:6" s="116" customFormat="1" ht="9" x14ac:dyDescent="0.15">
      <c r="A57" s="123">
        <v>34</v>
      </c>
      <c r="B57" s="124">
        <f t="shared" si="0"/>
        <v>77.443913937754317</v>
      </c>
      <c r="C57" s="125">
        <f t="shared" si="1"/>
        <v>0.61199999999999999</v>
      </c>
      <c r="D57" s="126" t="e">
        <f t="shared" si="4"/>
        <v>#VALUE!</v>
      </c>
      <c r="E57" s="125" t="e">
        <f t="shared" si="2"/>
        <v>#VALUE!</v>
      </c>
      <c r="F57" s="126" t="e">
        <f t="shared" si="3"/>
        <v>#VALUE!</v>
      </c>
    </row>
    <row r="58" spans="1:6" s="116" customFormat="1" ht="9" x14ac:dyDescent="0.15">
      <c r="A58" s="123">
        <v>35</v>
      </c>
      <c r="B58" s="124">
        <f t="shared" si="0"/>
        <v>76.433730514085951</v>
      </c>
      <c r="C58" s="125">
        <f t="shared" si="1"/>
        <v>0.63</v>
      </c>
      <c r="D58" s="126" t="e">
        <f t="shared" si="4"/>
        <v>#VALUE!</v>
      </c>
      <c r="E58" s="125" t="e">
        <f t="shared" si="2"/>
        <v>#VALUE!</v>
      </c>
      <c r="F58" s="126" t="e">
        <f t="shared" si="3"/>
        <v>#VALUE!</v>
      </c>
    </row>
    <row r="59" spans="1:6" s="116" customFormat="1" ht="9" x14ac:dyDescent="0.15">
      <c r="A59" s="123">
        <v>36</v>
      </c>
      <c r="B59" s="124">
        <f t="shared" si="0"/>
        <v>75.458772561781046</v>
      </c>
      <c r="C59" s="125">
        <f t="shared" si="1"/>
        <v>0.64799999999999991</v>
      </c>
      <c r="D59" s="126" t="e">
        <f t="shared" si="4"/>
        <v>#VALUE!</v>
      </c>
      <c r="E59" s="125" t="e">
        <f t="shared" si="2"/>
        <v>#VALUE!</v>
      </c>
      <c r="F59" s="126" t="e">
        <f t="shared" si="3"/>
        <v>#VALUE!</v>
      </c>
    </row>
    <row r="60" spans="1:6" s="116" customFormat="1" ht="9" x14ac:dyDescent="0.15">
      <c r="A60" s="123">
        <v>37</v>
      </c>
      <c r="B60" s="124">
        <f t="shared" si="0"/>
        <v>74.517025034511136</v>
      </c>
      <c r="C60" s="125">
        <f t="shared" si="1"/>
        <v>0.66599999999999993</v>
      </c>
      <c r="D60" s="126" t="e">
        <f t="shared" si="4"/>
        <v>#VALUE!</v>
      </c>
      <c r="E60" s="125" t="e">
        <f t="shared" si="2"/>
        <v>#VALUE!</v>
      </c>
      <c r="F60" s="126" t="e">
        <f t="shared" si="3"/>
        <v>#VALUE!</v>
      </c>
    </row>
    <row r="61" spans="1:6" s="116" customFormat="1" ht="9" x14ac:dyDescent="0.15">
      <c r="A61" s="123">
        <v>38</v>
      </c>
      <c r="B61" s="124">
        <f t="shared" si="0"/>
        <v>73.606632717977334</v>
      </c>
      <c r="C61" s="125">
        <f t="shared" si="1"/>
        <v>0.68399999999999994</v>
      </c>
      <c r="D61" s="126" t="e">
        <f t="shared" si="4"/>
        <v>#VALUE!</v>
      </c>
      <c r="E61" s="125" t="e">
        <f t="shared" si="2"/>
        <v>#VALUE!</v>
      </c>
      <c r="F61" s="126" t="e">
        <f t="shared" si="3"/>
        <v>#VALUE!</v>
      </c>
    </row>
    <row r="62" spans="1:6" s="116" customFormat="1" ht="9" x14ac:dyDescent="0.15">
      <c r="A62" s="123">
        <v>39</v>
      </c>
      <c r="B62" s="124">
        <f t="shared" si="0"/>
        <v>72.725884098227013</v>
      </c>
      <c r="C62" s="125">
        <f t="shared" si="1"/>
        <v>0.70199999999999996</v>
      </c>
      <c r="D62" s="126" t="e">
        <f t="shared" si="4"/>
        <v>#VALUE!</v>
      </c>
      <c r="E62" s="125" t="e">
        <f t="shared" si="2"/>
        <v>#VALUE!</v>
      </c>
      <c r="F62" s="126" t="e">
        <f t="shared" si="3"/>
        <v>#VALUE!</v>
      </c>
    </row>
    <row r="63" spans="1:6" s="116" customFormat="1" ht="9" x14ac:dyDescent="0.15">
      <c r="A63" s="123">
        <v>40</v>
      </c>
      <c r="B63" s="124">
        <f t="shared" si="0"/>
        <v>71.873197196437175</v>
      </c>
      <c r="C63" s="125">
        <f t="shared" si="1"/>
        <v>0.72</v>
      </c>
      <c r="D63" s="126" t="e">
        <f t="shared" si="4"/>
        <v>#VALUE!</v>
      </c>
      <c r="E63" s="125" t="e">
        <f t="shared" si="2"/>
        <v>#VALUE!</v>
      </c>
      <c r="F63" s="126" t="e">
        <f t="shared" si="3"/>
        <v>#VALUE!</v>
      </c>
    </row>
    <row r="64" spans="1:6" s="116" customFormat="1" ht="9" x14ac:dyDescent="0.15">
      <c r="A64" s="123">
        <v>41</v>
      </c>
      <c r="B64" s="124">
        <f t="shared" si="0"/>
        <v>71.047107090583737</v>
      </c>
      <c r="C64" s="125">
        <f t="shared" si="1"/>
        <v>0.73799999999999999</v>
      </c>
      <c r="D64" s="126" t="e">
        <f t="shared" si="4"/>
        <v>#VALUE!</v>
      </c>
      <c r="E64" s="125" t="e">
        <f t="shared" si="2"/>
        <v>#VALUE!</v>
      </c>
      <c r="F64" s="126" t="e">
        <f t="shared" si="3"/>
        <v>#VALUE!</v>
      </c>
    </row>
    <row r="65" spans="1:6" s="116" customFormat="1" ht="9" x14ac:dyDescent="0.15">
      <c r="A65" s="123">
        <v>42</v>
      </c>
      <c r="B65" s="124">
        <f t="shared" si="0"/>
        <v>70.246254889631444</v>
      </c>
      <c r="C65" s="125">
        <f t="shared" si="1"/>
        <v>0.75599999999999989</v>
      </c>
      <c r="D65" s="126" t="e">
        <f t="shared" si="4"/>
        <v>#VALUE!</v>
      </c>
      <c r="E65" s="125" t="e">
        <f t="shared" si="2"/>
        <v>#VALUE!</v>
      </c>
      <c r="F65" s="126" t="e">
        <f t="shared" si="3"/>
        <v>#VALUE!</v>
      </c>
    </row>
    <row r="66" spans="1:6" s="116" customFormat="1" ht="9" x14ac:dyDescent="0.15">
      <c r="A66" s="123">
        <v>43</v>
      </c>
      <c r="B66" s="124">
        <f t="shared" si="0"/>
        <v>69.469377962931205</v>
      </c>
      <c r="C66" s="125">
        <f t="shared" si="1"/>
        <v>0.77399999999999991</v>
      </c>
      <c r="D66" s="126" t="e">
        <f t="shared" si="4"/>
        <v>#VALUE!</v>
      </c>
      <c r="E66" s="125" t="e">
        <f t="shared" si="2"/>
        <v>#VALUE!</v>
      </c>
      <c r="F66" s="126" t="e">
        <f t="shared" si="3"/>
        <v>#VALUE!</v>
      </c>
    </row>
    <row r="67" spans="1:6" s="116" customFormat="1" ht="9" x14ac:dyDescent="0.15">
      <c r="A67" s="123">
        <v>44</v>
      </c>
      <c r="B67" s="124">
        <f t="shared" si="0"/>
        <v>68.715301258019963</v>
      </c>
      <c r="C67" s="125">
        <f t="shared" si="1"/>
        <v>0.79199999999999993</v>
      </c>
      <c r="D67" s="126" t="e">
        <f t="shared" si="4"/>
        <v>#VALUE!</v>
      </c>
      <c r="E67" s="125" t="e">
        <f t="shared" si="2"/>
        <v>#VALUE!</v>
      </c>
      <c r="F67" s="126" t="e">
        <f t="shared" si="3"/>
        <v>#VALUE!</v>
      </c>
    </row>
    <row r="68" spans="1:6" s="116" customFormat="1" ht="9" x14ac:dyDescent="0.15">
      <c r="A68" s="123">
        <v>45</v>
      </c>
      <c r="B68" s="124">
        <f t="shared" si="0"/>
        <v>67.982929565258601</v>
      </c>
      <c r="C68" s="125">
        <f t="shared" si="1"/>
        <v>0.80999999999999994</v>
      </c>
      <c r="D68" s="126" t="e">
        <f t="shared" si="4"/>
        <v>#VALUE!</v>
      </c>
      <c r="E68" s="125" t="e">
        <f t="shared" si="2"/>
        <v>#VALUE!</v>
      </c>
      <c r="F68" s="126" t="e">
        <f t="shared" si="3"/>
        <v>#VALUE!</v>
      </c>
    </row>
    <row r="69" spans="1:6" s="116" customFormat="1" ht="9" x14ac:dyDescent="0.15">
      <c r="A69" s="123">
        <v>46</v>
      </c>
      <c r="B69" s="124">
        <f t="shared" si="0"/>
        <v>67.271240608714351</v>
      </c>
      <c r="C69" s="125">
        <f t="shared" si="1"/>
        <v>0.82799999999999996</v>
      </c>
      <c r="D69" s="126" t="e">
        <f t="shared" si="4"/>
        <v>#VALUE!</v>
      </c>
      <c r="E69" s="125" t="e">
        <f t="shared" si="2"/>
        <v>#VALUE!</v>
      </c>
      <c r="F69" s="126" t="e">
        <f t="shared" si="3"/>
        <v>#VALUE!</v>
      </c>
    </row>
    <row r="70" spans="1:6" s="116" customFormat="1" ht="9" x14ac:dyDescent="0.15">
      <c r="A70" s="123">
        <v>47</v>
      </c>
      <c r="B70" s="124">
        <f t="shared" si="0"/>
        <v>66.579278860191579</v>
      </c>
      <c r="C70" s="125">
        <f t="shared" si="1"/>
        <v>0.84599999999999997</v>
      </c>
      <c r="D70" s="126" t="e">
        <f t="shared" si="4"/>
        <v>#VALUE!</v>
      </c>
      <c r="E70" s="125" t="e">
        <f t="shared" si="2"/>
        <v>#VALUE!</v>
      </c>
      <c r="F70" s="126" t="e">
        <f t="shared" si="3"/>
        <v>#VALUE!</v>
      </c>
    </row>
    <row r="71" spans="1:6" s="116" customFormat="1" ht="9" x14ac:dyDescent="0.15">
      <c r="A71" s="123">
        <v>48</v>
      </c>
      <c r="B71" s="124">
        <f t="shared" si="0"/>
        <v>65.90614998797507</v>
      </c>
      <c r="C71" s="125">
        <f t="shared" si="1"/>
        <v>0.86399999999999988</v>
      </c>
      <c r="D71" s="126" t="e">
        <f t="shared" si="4"/>
        <v>#VALUE!</v>
      </c>
      <c r="E71" s="125" t="e">
        <f t="shared" si="2"/>
        <v>#VALUE!</v>
      </c>
      <c r="F71" s="126" t="e">
        <f t="shared" si="3"/>
        <v>#VALUE!</v>
      </c>
    </row>
    <row r="72" spans="1:6" s="116" customFormat="1" ht="9" x14ac:dyDescent="0.15">
      <c r="A72" s="123">
        <v>49</v>
      </c>
      <c r="B72" s="124">
        <f t="shared" si="0"/>
        <v>65.251015864176722</v>
      </c>
      <c r="C72" s="125">
        <f t="shared" si="1"/>
        <v>0.8819999999999999</v>
      </c>
      <c r="D72" s="126" t="e">
        <f t="shared" si="4"/>
        <v>#VALUE!</v>
      </c>
      <c r="E72" s="125" t="e">
        <f t="shared" si="2"/>
        <v>#VALUE!</v>
      </c>
      <c r="F72" s="126" t="e">
        <f t="shared" si="3"/>
        <v>#VALUE!</v>
      </c>
    </row>
    <row r="73" spans="1:6" s="116" customFormat="1" ht="9" x14ac:dyDescent="0.15">
      <c r="A73" s="123">
        <v>50</v>
      </c>
      <c r="B73" s="124">
        <f t="shared" si="0"/>
        <v>64.613090064981336</v>
      </c>
      <c r="C73" s="125">
        <f t="shared" si="1"/>
        <v>0.89999999999999991</v>
      </c>
      <c r="D73" s="126" t="e">
        <f t="shared" si="4"/>
        <v>#VALUE!</v>
      </c>
      <c r="E73" s="125" t="e">
        <f t="shared" si="2"/>
        <v>#VALUE!</v>
      </c>
      <c r="F73" s="126" t="e">
        <f t="shared" si="3"/>
        <v>#VALUE!</v>
      </c>
    </row>
    <row r="74" spans="1:6" s="116" customFormat="1" ht="9" x14ac:dyDescent="0.15">
      <c r="A74" s="123">
        <v>51</v>
      </c>
      <c r="B74" s="124">
        <f t="shared" si="0"/>
        <v>63.991633806901206</v>
      </c>
      <c r="C74" s="125">
        <f t="shared" si="1"/>
        <v>0.91799999999999993</v>
      </c>
      <c r="D74" s="126" t="e">
        <f t="shared" si="4"/>
        <v>#VALUE!</v>
      </c>
      <c r="E74" s="125" t="e">
        <f t="shared" si="2"/>
        <v>#VALUE!</v>
      </c>
      <c r="F74" s="126" t="e">
        <f t="shared" si="3"/>
        <v>#VALUE!</v>
      </c>
    </row>
    <row r="75" spans="1:6" s="116" customFormat="1" ht="9" x14ac:dyDescent="0.15">
      <c r="A75" s="123">
        <v>52</v>
      </c>
      <c r="B75" s="124">
        <f t="shared" si="0"/>
        <v>63.385952269637635</v>
      </c>
      <c r="C75" s="125">
        <f t="shared" si="1"/>
        <v>0.93599999999999994</v>
      </c>
      <c r="D75" s="126" t="e">
        <f t="shared" si="4"/>
        <v>#VALUE!</v>
      </c>
      <c r="E75" s="125" t="e">
        <f t="shared" si="2"/>
        <v>#VALUE!</v>
      </c>
      <c r="F75" s="126" t="e">
        <f t="shared" si="3"/>
        <v>#VALUE!</v>
      </c>
    </row>
    <row r="76" spans="1:6" s="116" customFormat="1" ht="9" x14ac:dyDescent="0.15">
      <c r="A76" s="123">
        <v>53</v>
      </c>
      <c r="B76" s="124">
        <f t="shared" si="0"/>
        <v>62.795391262534139</v>
      </c>
      <c r="C76" s="125">
        <f t="shared" si="1"/>
        <v>0.95399999999999996</v>
      </c>
      <c r="D76" s="126" t="e">
        <f t="shared" si="4"/>
        <v>#VALUE!</v>
      </c>
      <c r="E76" s="125" t="e">
        <f t="shared" si="2"/>
        <v>#VALUE!</v>
      </c>
      <c r="F76" s="126" t="e">
        <f t="shared" si="3"/>
        <v>#VALUE!</v>
      </c>
    </row>
    <row r="77" spans="1:6" s="116" customFormat="1" ht="9" x14ac:dyDescent="0.15">
      <c r="A77" s="123">
        <v>54</v>
      </c>
      <c r="B77" s="124">
        <f t="shared" si="0"/>
        <v>62.219334197066942</v>
      </c>
      <c r="C77" s="125">
        <f t="shared" si="1"/>
        <v>0.97199999999999998</v>
      </c>
      <c r="D77" s="126" t="e">
        <f t="shared" si="4"/>
        <v>#VALUE!</v>
      </c>
      <c r="E77" s="125" t="e">
        <f t="shared" si="2"/>
        <v>#VALUE!</v>
      </c>
      <c r="F77" s="126" t="e">
        <f t="shared" si="3"/>
        <v>#VALUE!</v>
      </c>
    </row>
    <row r="78" spans="1:6" s="116" customFormat="1" ht="9" x14ac:dyDescent="0.15">
      <c r="A78" s="123">
        <v>55</v>
      </c>
      <c r="B78" s="124">
        <f t="shared" si="0"/>
        <v>61.657199332503211</v>
      </c>
      <c r="C78" s="125">
        <f t="shared" si="1"/>
        <v>0.98999999999999988</v>
      </c>
      <c r="D78" s="126" t="e">
        <f t="shared" si="4"/>
        <v>#VALUE!</v>
      </c>
      <c r="E78" s="125" t="e">
        <f t="shared" si="2"/>
        <v>#VALUE!</v>
      </c>
      <c r="F78" s="126" t="e">
        <f t="shared" si="3"/>
        <v>#VALUE!</v>
      </c>
    </row>
    <row r="79" spans="1:6" s="116" customFormat="1" ht="9" x14ac:dyDescent="0.15">
      <c r="A79" s="123">
        <v>56</v>
      </c>
      <c r="B79" s="124">
        <f t="shared" si="0"/>
        <v>61.108437265887083</v>
      </c>
      <c r="C79" s="125">
        <f t="shared" si="1"/>
        <v>1.008</v>
      </c>
      <c r="D79" s="126" t="e">
        <f t="shared" si="4"/>
        <v>#VALUE!</v>
      </c>
      <c r="E79" s="125" t="e">
        <f t="shared" si="2"/>
        <v>#VALUE!</v>
      </c>
      <c r="F79" s="126" t="e">
        <f t="shared" si="3"/>
        <v>#VALUE!</v>
      </c>
    </row>
    <row r="80" spans="1:6" s="116" customFormat="1" ht="9" x14ac:dyDescent="0.15">
      <c r="A80" s="123">
        <v>57</v>
      </c>
      <c r="B80" s="124">
        <f t="shared" si="0"/>
        <v>60.572528640990036</v>
      </c>
      <c r="C80" s="125">
        <f t="shared" si="1"/>
        <v>1.026</v>
      </c>
      <c r="D80" s="126" t="e">
        <f t="shared" si="4"/>
        <v>#VALUE!</v>
      </c>
      <c r="E80" s="125" t="e">
        <f t="shared" si="2"/>
        <v>#VALUE!</v>
      </c>
      <c r="F80" s="126" t="e">
        <f t="shared" si="3"/>
        <v>#VALUE!</v>
      </c>
    </row>
    <row r="81" spans="1:6" s="116" customFormat="1" ht="9" x14ac:dyDescent="0.15">
      <c r="A81" s="123">
        <v>58</v>
      </c>
      <c r="B81" s="124">
        <f t="shared" si="0"/>
        <v>60.048982053868471</v>
      </c>
      <c r="C81" s="125">
        <f t="shared" si="1"/>
        <v>1.0439999999999998</v>
      </c>
      <c r="D81" s="126" t="e">
        <f t="shared" si="4"/>
        <v>#VALUE!</v>
      </c>
      <c r="E81" s="125" t="e">
        <f t="shared" si="2"/>
        <v>#VALUE!</v>
      </c>
      <c r="F81" s="126" t="e">
        <f t="shared" si="3"/>
        <v>#VALUE!</v>
      </c>
    </row>
    <row r="82" spans="1:6" s="116" customFormat="1" ht="9" x14ac:dyDescent="0.15">
      <c r="A82" s="123">
        <v>59</v>
      </c>
      <c r="B82" s="124">
        <f t="shared" si="0"/>
        <v>59.537332135278575</v>
      </c>
      <c r="C82" s="125">
        <f t="shared" si="1"/>
        <v>1.0619999999999998</v>
      </c>
      <c r="D82" s="126" t="e">
        <f t="shared" si="4"/>
        <v>#VALUE!</v>
      </c>
      <c r="E82" s="125" t="e">
        <f t="shared" si="2"/>
        <v>#VALUE!</v>
      </c>
      <c r="F82" s="126" t="e">
        <f t="shared" si="3"/>
        <v>#VALUE!</v>
      </c>
    </row>
    <row r="83" spans="1:6" s="116" customFormat="1" ht="9" x14ac:dyDescent="0.15">
      <c r="A83" s="123">
        <v>60</v>
      </c>
      <c r="B83" s="124">
        <f t="shared" si="0"/>
        <v>59.037137792464918</v>
      </c>
      <c r="C83" s="125">
        <f t="shared" si="1"/>
        <v>1.0799999999999998</v>
      </c>
      <c r="D83" s="126" t="e">
        <f t="shared" si="4"/>
        <v>#VALUE!</v>
      </c>
      <c r="E83" s="125" t="e">
        <f t="shared" si="2"/>
        <v>#VALUE!</v>
      </c>
      <c r="F83" s="126" t="e">
        <f t="shared" si="3"/>
        <v>#VALUE!</v>
      </c>
    </row>
    <row r="84" spans="1:6" s="116" customFormat="1" ht="9" x14ac:dyDescent="0.15">
      <c r="A84" s="123">
        <v>61</v>
      </c>
      <c r="B84" s="124">
        <f t="shared" si="0"/>
        <v>58.547980594813055</v>
      </c>
      <c r="C84" s="125">
        <f t="shared" si="1"/>
        <v>1.0979999999999999</v>
      </c>
      <c r="D84" s="126" t="e">
        <f t="shared" si="4"/>
        <v>#VALUE!</v>
      </c>
      <c r="E84" s="125" t="e">
        <f t="shared" si="2"/>
        <v>#VALUE!</v>
      </c>
      <c r="F84" s="126" t="e">
        <f t="shared" si="3"/>
        <v>#VALUE!</v>
      </c>
    </row>
    <row r="85" spans="1:6" s="116" customFormat="1" ht="9" x14ac:dyDescent="0.15">
      <c r="A85" s="123">
        <v>62</v>
      </c>
      <c r="B85" s="124">
        <f t="shared" si="0"/>
        <v>58.069463289581975</v>
      </c>
      <c r="C85" s="125">
        <f t="shared" si="1"/>
        <v>1.1159999999999999</v>
      </c>
      <c r="D85" s="126" t="e">
        <f t="shared" si="4"/>
        <v>#VALUE!</v>
      </c>
      <c r="E85" s="125" t="e">
        <f t="shared" si="2"/>
        <v>#VALUE!</v>
      </c>
      <c r="F85" s="126" t="e">
        <f t="shared" si="3"/>
        <v>#VALUE!</v>
      </c>
    </row>
    <row r="86" spans="1:6" s="116" customFormat="1" ht="9" x14ac:dyDescent="0.15">
      <c r="A86" s="123">
        <v>63</v>
      </c>
      <c r="B86" s="124">
        <f t="shared" si="0"/>
        <v>57.601208435440611</v>
      </c>
      <c r="C86" s="125">
        <f t="shared" si="1"/>
        <v>1.1339999999999999</v>
      </c>
      <c r="D86" s="126" t="e">
        <f t="shared" si="4"/>
        <v>#VALUE!</v>
      </c>
      <c r="E86" s="125" t="e">
        <f t="shared" si="2"/>
        <v>#VALUE!</v>
      </c>
      <c r="F86" s="126" t="e">
        <f t="shared" si="3"/>
        <v>#VALUE!</v>
      </c>
    </row>
    <row r="87" spans="1:6" s="116" customFormat="1" ht="9" x14ac:dyDescent="0.15">
      <c r="A87" s="123">
        <v>64</v>
      </c>
      <c r="B87" s="124">
        <f t="shared" si="0"/>
        <v>57.14285714285716</v>
      </c>
      <c r="C87" s="125">
        <f t="shared" si="1"/>
        <v>1.1519999999999999</v>
      </c>
      <c r="D87" s="126" t="e">
        <f t="shared" si="4"/>
        <v>#VALUE!</v>
      </c>
      <c r="E87" s="125" t="e">
        <f t="shared" si="2"/>
        <v>#VALUE!</v>
      </c>
      <c r="F87" s="126" t="e">
        <f t="shared" si="3"/>
        <v>#VALUE!</v>
      </c>
    </row>
    <row r="88" spans="1:6" s="116" customFormat="1" ht="9" x14ac:dyDescent="0.15">
      <c r="A88" s="123">
        <v>65</v>
      </c>
      <c r="B88" s="124">
        <f t="shared" ref="B88:B143" si="5">$C$11/(A88^(2/3)+$C$10)</f>
        <v>56.69406791155339</v>
      </c>
      <c r="C88" s="125">
        <f t="shared" ref="C88:C143" si="6">C$7+0.06*$C$6*$A88</f>
        <v>1.17</v>
      </c>
      <c r="D88" s="126" t="e">
        <f t="shared" si="4"/>
        <v>#VALUE!</v>
      </c>
      <c r="E88" s="125" t="e">
        <f t="shared" ref="E88:E143" si="7">E$7+0.06*$C$6*$A88</f>
        <v>#VALUE!</v>
      </c>
      <c r="F88" s="126" t="e">
        <f t="shared" ref="F88:F143" si="8">(($B88-E$9/2)*$A88/6*$C$5)/E88</f>
        <v>#VALUE!</v>
      </c>
    </row>
    <row r="89" spans="1:6" s="116" customFormat="1" ht="9" x14ac:dyDescent="0.15">
      <c r="A89" s="123">
        <v>66</v>
      </c>
      <c r="B89" s="124">
        <f t="shared" si="5"/>
        <v>56.25451555626131</v>
      </c>
      <c r="C89" s="125">
        <f t="shared" si="6"/>
        <v>1.1879999999999999</v>
      </c>
      <c r="D89" s="126" t="e">
        <f t="shared" ref="D89:D143" si="9">(($B89-C$9/2)*$A89/6*$C$5)/C89</f>
        <v>#VALUE!</v>
      </c>
      <c r="E89" s="125" t="e">
        <f t="shared" si="7"/>
        <v>#VALUE!</v>
      </c>
      <c r="F89" s="126" t="e">
        <f t="shared" si="8"/>
        <v>#VALUE!</v>
      </c>
    </row>
    <row r="90" spans="1:6" s="116" customFormat="1" ht="9" x14ac:dyDescent="0.15">
      <c r="A90" s="123">
        <v>67</v>
      </c>
      <c r="B90" s="124">
        <f t="shared" si="5"/>
        <v>55.823890212923558</v>
      </c>
      <c r="C90" s="125">
        <f t="shared" si="6"/>
        <v>1.206</v>
      </c>
      <c r="D90" s="126" t="e">
        <f t="shared" si="9"/>
        <v>#VALUE!</v>
      </c>
      <c r="E90" s="125" t="e">
        <f t="shared" si="7"/>
        <v>#VALUE!</v>
      </c>
      <c r="F90" s="126" t="e">
        <f t="shared" si="8"/>
        <v>#VALUE!</v>
      </c>
    </row>
    <row r="91" spans="1:6" s="116" customFormat="1" ht="9" x14ac:dyDescent="0.15">
      <c r="A91" s="123">
        <v>68</v>
      </c>
      <c r="B91" s="124">
        <f t="shared" si="5"/>
        <v>55.401896418279229</v>
      </c>
      <c r="C91" s="125">
        <f t="shared" si="6"/>
        <v>1.224</v>
      </c>
      <c r="D91" s="126" t="e">
        <f t="shared" si="9"/>
        <v>#VALUE!</v>
      </c>
      <c r="E91" s="125" t="e">
        <f t="shared" si="7"/>
        <v>#VALUE!</v>
      </c>
      <c r="F91" s="126" t="e">
        <f t="shared" si="8"/>
        <v>#VALUE!</v>
      </c>
    </row>
    <row r="92" spans="1:6" s="116" customFormat="1" ht="9" x14ac:dyDescent="0.15">
      <c r="A92" s="123">
        <v>69</v>
      </c>
      <c r="B92" s="124">
        <f t="shared" si="5"/>
        <v>54.988252256484621</v>
      </c>
      <c r="C92" s="125">
        <f t="shared" si="6"/>
        <v>1.242</v>
      </c>
      <c r="D92" s="126" t="e">
        <f t="shared" si="9"/>
        <v>#VALUE!</v>
      </c>
      <c r="E92" s="125" t="e">
        <f t="shared" si="7"/>
        <v>#VALUE!</v>
      </c>
      <c r="F92" s="126" t="e">
        <f t="shared" si="8"/>
        <v>#VALUE!</v>
      </c>
    </row>
    <row r="93" spans="1:6" s="116" customFormat="1" ht="9" x14ac:dyDescent="0.15">
      <c r="A93" s="123">
        <v>70</v>
      </c>
      <c r="B93" s="124">
        <f t="shared" si="5"/>
        <v>54.582688567046802</v>
      </c>
      <c r="C93" s="125">
        <f t="shared" si="6"/>
        <v>1.26</v>
      </c>
      <c r="D93" s="126" t="e">
        <f t="shared" si="9"/>
        <v>#VALUE!</v>
      </c>
      <c r="E93" s="125" t="e">
        <f t="shared" si="7"/>
        <v>#VALUE!</v>
      </c>
      <c r="F93" s="126" t="e">
        <f t="shared" si="8"/>
        <v>#VALUE!</v>
      </c>
    </row>
    <row r="94" spans="1:6" s="116" customFormat="1" ht="9" x14ac:dyDescent="0.15">
      <c r="A94" s="123">
        <v>71</v>
      </c>
      <c r="B94" s="124">
        <f t="shared" si="5"/>
        <v>54.184948208907279</v>
      </c>
      <c r="C94" s="125">
        <f t="shared" si="6"/>
        <v>1.2779999999999998</v>
      </c>
      <c r="D94" s="126" t="e">
        <f t="shared" si="9"/>
        <v>#VALUE!</v>
      </c>
      <c r="E94" s="125" t="e">
        <f t="shared" si="7"/>
        <v>#VALUE!</v>
      </c>
      <c r="F94" s="126" t="e">
        <f t="shared" si="8"/>
        <v>#VALUE!</v>
      </c>
    </row>
    <row r="95" spans="1:6" s="116" customFormat="1" ht="9" x14ac:dyDescent="0.15">
      <c r="A95" s="123">
        <v>72</v>
      </c>
      <c r="B95" s="124">
        <f t="shared" si="5"/>
        <v>53.794785376009742</v>
      </c>
      <c r="C95" s="125">
        <f t="shared" si="6"/>
        <v>1.2959999999999998</v>
      </c>
      <c r="D95" s="126" t="e">
        <f t="shared" si="9"/>
        <v>#VALUE!</v>
      </c>
      <c r="E95" s="125" t="e">
        <f t="shared" si="7"/>
        <v>#VALUE!</v>
      </c>
      <c r="F95" s="126" t="e">
        <f t="shared" si="8"/>
        <v>#VALUE!</v>
      </c>
    </row>
    <row r="96" spans="1:6" s="116" customFormat="1" ht="9" x14ac:dyDescent="0.15">
      <c r="A96" s="123">
        <v>73</v>
      </c>
      <c r="B96" s="124">
        <f t="shared" si="5"/>
        <v>53.411964960129239</v>
      </c>
      <c r="C96" s="125">
        <f t="shared" si="6"/>
        <v>1.3139999999999998</v>
      </c>
      <c r="D96" s="126" t="e">
        <f t="shared" si="9"/>
        <v>#VALUE!</v>
      </c>
      <c r="E96" s="125" t="e">
        <f t="shared" si="7"/>
        <v>#VALUE!</v>
      </c>
      <c r="F96" s="126" t="e">
        <f t="shared" si="8"/>
        <v>#VALUE!</v>
      </c>
    </row>
    <row r="97" spans="1:6" s="116" customFormat="1" ht="9" x14ac:dyDescent="0.15">
      <c r="A97" s="123">
        <v>74</v>
      </c>
      <c r="B97" s="124">
        <f t="shared" si="5"/>
        <v>53.036261957137526</v>
      </c>
      <c r="C97" s="125">
        <f t="shared" si="6"/>
        <v>1.3319999999999999</v>
      </c>
      <c r="D97" s="126" t="e">
        <f t="shared" si="9"/>
        <v>#VALUE!</v>
      </c>
      <c r="E97" s="125" t="e">
        <f t="shared" si="7"/>
        <v>#VALUE!</v>
      </c>
      <c r="F97" s="126" t="e">
        <f t="shared" si="8"/>
        <v>#VALUE!</v>
      </c>
    </row>
    <row r="98" spans="1:6" s="116" customFormat="1" ht="9" x14ac:dyDescent="0.15">
      <c r="A98" s="123">
        <v>75</v>
      </c>
      <c r="B98" s="124">
        <f t="shared" si="5"/>
        <v>52.667460913232233</v>
      </c>
      <c r="C98" s="125">
        <f t="shared" si="6"/>
        <v>1.3499999999999999</v>
      </c>
      <c r="D98" s="126" t="e">
        <f t="shared" si="9"/>
        <v>#VALUE!</v>
      </c>
      <c r="E98" s="125" t="e">
        <f t="shared" si="7"/>
        <v>#VALUE!</v>
      </c>
      <c r="F98" s="126" t="e">
        <f t="shared" si="8"/>
        <v>#VALUE!</v>
      </c>
    </row>
    <row r="99" spans="1:6" s="116" customFormat="1" ht="9" x14ac:dyDescent="0.15">
      <c r="A99" s="123">
        <v>76</v>
      </c>
      <c r="B99" s="124">
        <f t="shared" si="5"/>
        <v>52.305355407976009</v>
      </c>
      <c r="C99" s="125">
        <f t="shared" si="6"/>
        <v>1.3679999999999999</v>
      </c>
      <c r="D99" s="126" t="e">
        <f t="shared" si="9"/>
        <v>#VALUE!</v>
      </c>
      <c r="E99" s="125" t="e">
        <f t="shared" si="7"/>
        <v>#VALUE!</v>
      </c>
      <c r="F99" s="126" t="e">
        <f t="shared" si="8"/>
        <v>#VALUE!</v>
      </c>
    </row>
    <row r="100" spans="1:6" s="116" customFormat="1" ht="9" x14ac:dyDescent="0.15">
      <c r="A100" s="123">
        <v>77</v>
      </c>
      <c r="B100" s="124">
        <f t="shared" si="5"/>
        <v>51.94974757127671</v>
      </c>
      <c r="C100" s="125">
        <f t="shared" si="6"/>
        <v>1.3859999999999999</v>
      </c>
      <c r="D100" s="126" t="e">
        <f t="shared" si="9"/>
        <v>#VALUE!</v>
      </c>
      <c r="E100" s="125" t="e">
        <f t="shared" si="7"/>
        <v>#VALUE!</v>
      </c>
      <c r="F100" s="126" t="e">
        <f t="shared" si="8"/>
        <v>#VALUE!</v>
      </c>
    </row>
    <row r="101" spans="1:6" s="116" customFormat="1" ht="9" x14ac:dyDescent="0.15">
      <c r="A101" s="123">
        <v>78</v>
      </c>
      <c r="B101" s="124">
        <f t="shared" si="5"/>
        <v>51.600447631694891</v>
      </c>
      <c r="C101" s="125">
        <f t="shared" si="6"/>
        <v>1.4039999999999999</v>
      </c>
      <c r="D101" s="126" t="e">
        <f t="shared" si="9"/>
        <v>#VALUE!</v>
      </c>
      <c r="E101" s="125" t="e">
        <f t="shared" si="7"/>
        <v>#VALUE!</v>
      </c>
      <c r="F101" s="126" t="e">
        <f t="shared" si="8"/>
        <v>#VALUE!</v>
      </c>
    </row>
    <row r="102" spans="1:6" s="116" customFormat="1" ht="9" x14ac:dyDescent="0.15">
      <c r="A102" s="123">
        <v>79</v>
      </c>
      <c r="B102" s="124">
        <f t="shared" si="5"/>
        <v>51.257273493696175</v>
      </c>
      <c r="C102" s="125">
        <f t="shared" si="6"/>
        <v>1.4219999999999999</v>
      </c>
      <c r="D102" s="126" t="e">
        <f t="shared" si="9"/>
        <v>#VALUE!</v>
      </c>
      <c r="E102" s="125" t="e">
        <f t="shared" si="7"/>
        <v>#VALUE!</v>
      </c>
      <c r="F102" s="126" t="e">
        <f t="shared" si="8"/>
        <v>#VALUE!</v>
      </c>
    </row>
    <row r="103" spans="1:6" s="116" customFormat="1" ht="9" x14ac:dyDescent="0.15">
      <c r="A103" s="123">
        <v>80</v>
      </c>
      <c r="B103" s="124">
        <f t="shared" si="5"/>
        <v>50.920050341672813</v>
      </c>
      <c r="C103" s="125">
        <f t="shared" si="6"/>
        <v>1.44</v>
      </c>
      <c r="D103" s="126" t="e">
        <f t="shared" si="9"/>
        <v>#VALUE!</v>
      </c>
      <c r="E103" s="125" t="e">
        <f t="shared" si="7"/>
        <v>#VALUE!</v>
      </c>
      <c r="F103" s="126" t="e">
        <f t="shared" si="8"/>
        <v>#VALUE!</v>
      </c>
    </row>
    <row r="104" spans="1:6" s="116" customFormat="1" ht="9" x14ac:dyDescent="0.15">
      <c r="A104" s="123">
        <v>81</v>
      </c>
      <c r="B104" s="124">
        <f t="shared" si="5"/>
        <v>50.588610268746258</v>
      </c>
      <c r="C104" s="125">
        <f t="shared" si="6"/>
        <v>1.458</v>
      </c>
      <c r="D104" s="126" t="e">
        <f t="shared" si="9"/>
        <v>#VALUE!</v>
      </c>
      <c r="E104" s="125" t="e">
        <f t="shared" si="7"/>
        <v>#VALUE!</v>
      </c>
      <c r="F104" s="126" t="e">
        <f t="shared" si="8"/>
        <v>#VALUE!</v>
      </c>
    </row>
    <row r="105" spans="1:6" s="116" customFormat="1" ht="9" x14ac:dyDescent="0.15">
      <c r="A105" s="123">
        <v>82</v>
      </c>
      <c r="B105" s="124">
        <f t="shared" si="5"/>
        <v>50.26279192853174</v>
      </c>
      <c r="C105" s="125">
        <f t="shared" si="6"/>
        <v>1.476</v>
      </c>
      <c r="D105" s="126" t="e">
        <f t="shared" si="9"/>
        <v>#VALUE!</v>
      </c>
      <c r="E105" s="125" t="e">
        <f t="shared" si="7"/>
        <v>#VALUE!</v>
      </c>
      <c r="F105" s="126" t="e">
        <f t="shared" si="8"/>
        <v>#VALUE!</v>
      </c>
    </row>
    <row r="106" spans="1:6" s="116" customFormat="1" ht="9" x14ac:dyDescent="0.15">
      <c r="A106" s="123">
        <v>83</v>
      </c>
      <c r="B106" s="124">
        <f t="shared" si="5"/>
        <v>49.94244020819832</v>
      </c>
      <c r="C106" s="125">
        <f t="shared" si="6"/>
        <v>1.494</v>
      </c>
      <c r="D106" s="126" t="e">
        <f t="shared" si="9"/>
        <v>#VALUE!</v>
      </c>
      <c r="E106" s="125" t="e">
        <f t="shared" si="7"/>
        <v>#VALUE!</v>
      </c>
      <c r="F106" s="126" t="e">
        <f t="shared" si="8"/>
        <v>#VALUE!</v>
      </c>
    </row>
    <row r="107" spans="1:6" s="116" customFormat="1" ht="9" x14ac:dyDescent="0.15">
      <c r="A107" s="123">
        <v>84</v>
      </c>
      <c r="B107" s="124">
        <f t="shared" si="5"/>
        <v>49.627405921296912</v>
      </c>
      <c r="C107" s="125">
        <f t="shared" si="6"/>
        <v>1.5119999999999998</v>
      </c>
      <c r="D107" s="126" t="e">
        <f t="shared" si="9"/>
        <v>#VALUE!</v>
      </c>
      <c r="E107" s="125" t="e">
        <f t="shared" si="7"/>
        <v>#VALUE!</v>
      </c>
      <c r="F107" s="126" t="e">
        <f t="shared" si="8"/>
        <v>#VALUE!</v>
      </c>
    </row>
    <row r="108" spans="1:6" s="116" customFormat="1" ht="9" x14ac:dyDescent="0.15">
      <c r="A108" s="123">
        <v>85</v>
      </c>
      <c r="B108" s="124">
        <f t="shared" si="5"/>
        <v>49.317545518953835</v>
      </c>
      <c r="C108" s="125">
        <f t="shared" si="6"/>
        <v>1.5299999999999998</v>
      </c>
      <c r="D108" s="126" t="e">
        <f t="shared" si="9"/>
        <v>#VALUE!</v>
      </c>
      <c r="E108" s="125" t="e">
        <f t="shared" si="7"/>
        <v>#VALUE!</v>
      </c>
      <c r="F108" s="126" t="e">
        <f t="shared" si="8"/>
        <v>#VALUE!</v>
      </c>
    </row>
    <row r="109" spans="1:6" s="116" customFormat="1" ht="9" x14ac:dyDescent="0.15">
      <c r="A109" s="123">
        <v>86</v>
      </c>
      <c r="B109" s="124">
        <f t="shared" si="5"/>
        <v>49.012720818141752</v>
      </c>
      <c r="C109" s="125">
        <f t="shared" si="6"/>
        <v>1.5479999999999998</v>
      </c>
      <c r="D109" s="126" t="e">
        <f t="shared" si="9"/>
        <v>#VALUE!</v>
      </c>
      <c r="E109" s="125" t="e">
        <f t="shared" si="7"/>
        <v>#VALUE!</v>
      </c>
      <c r="F109" s="126" t="e">
        <f t="shared" si="8"/>
        <v>#VALUE!</v>
      </c>
    </row>
    <row r="110" spans="1:6" s="116" customFormat="1" ht="9" x14ac:dyDescent="0.15">
      <c r="A110" s="123">
        <v>87</v>
      </c>
      <c r="B110" s="124">
        <f t="shared" si="5"/>
        <v>48.712798745842804</v>
      </c>
      <c r="C110" s="125">
        <f t="shared" si="6"/>
        <v>1.5659999999999998</v>
      </c>
      <c r="D110" s="126" t="e">
        <f t="shared" si="9"/>
        <v>#VALUE!</v>
      </c>
      <c r="E110" s="125" t="e">
        <f t="shared" si="7"/>
        <v>#VALUE!</v>
      </c>
      <c r="F110" s="126" t="e">
        <f t="shared" si="8"/>
        <v>#VALUE!</v>
      </c>
    </row>
    <row r="111" spans="1:6" s="116" customFormat="1" ht="9" x14ac:dyDescent="0.15">
      <c r="A111" s="123">
        <v>88</v>
      </c>
      <c r="B111" s="124">
        <f t="shared" si="5"/>
        <v>48.417651098013806</v>
      </c>
      <c r="C111" s="125">
        <f t="shared" si="6"/>
        <v>1.5839999999999999</v>
      </c>
      <c r="D111" s="126" t="e">
        <f t="shared" si="9"/>
        <v>#VALUE!</v>
      </c>
      <c r="E111" s="125" t="e">
        <f t="shared" si="7"/>
        <v>#VALUE!</v>
      </c>
      <c r="F111" s="126" t="e">
        <f t="shared" si="8"/>
        <v>#VALUE!</v>
      </c>
    </row>
    <row r="112" spans="1:6" s="116" customFormat="1" ht="9" x14ac:dyDescent="0.15">
      <c r="A112" s="123">
        <v>89</v>
      </c>
      <c r="B112" s="124">
        <f t="shared" si="5"/>
        <v>48.127154312347955</v>
      </c>
      <c r="C112" s="125">
        <f t="shared" si="6"/>
        <v>1.6019999999999999</v>
      </c>
      <c r="D112" s="126" t="e">
        <f t="shared" si="9"/>
        <v>#VALUE!</v>
      </c>
      <c r="E112" s="125" t="e">
        <f t="shared" si="7"/>
        <v>#VALUE!</v>
      </c>
      <c r="F112" s="126" t="e">
        <f t="shared" si="8"/>
        <v>#VALUE!</v>
      </c>
    </row>
    <row r="113" spans="1:6" s="116" customFormat="1" ht="9" x14ac:dyDescent="0.15">
      <c r="A113" s="123">
        <v>90</v>
      </c>
      <c r="B113" s="124">
        <f t="shared" si="5"/>
        <v>47.841189253906798</v>
      </c>
      <c r="C113" s="125">
        <f t="shared" si="6"/>
        <v>1.6199999999999999</v>
      </c>
      <c r="D113" s="126" t="e">
        <f t="shared" si="9"/>
        <v>#VALUE!</v>
      </c>
      <c r="E113" s="125" t="e">
        <f t="shared" si="7"/>
        <v>#VALUE!</v>
      </c>
      <c r="F113" s="126" t="e">
        <f t="shared" si="8"/>
        <v>#VALUE!</v>
      </c>
    </row>
    <row r="114" spans="1:6" s="116" customFormat="1" ht="9" x14ac:dyDescent="0.15">
      <c r="A114" s="123">
        <v>91</v>
      </c>
      <c r="B114" s="124">
        <f t="shared" si="5"/>
        <v>47.559641012766789</v>
      </c>
      <c r="C114" s="125">
        <f t="shared" si="6"/>
        <v>1.6379999999999999</v>
      </c>
      <c r="D114" s="126" t="e">
        <f t="shared" si="9"/>
        <v>#VALUE!</v>
      </c>
      <c r="E114" s="125" t="e">
        <f t="shared" si="7"/>
        <v>#VALUE!</v>
      </c>
      <c r="F114" s="126" t="e">
        <f t="shared" si="8"/>
        <v>#VALUE!</v>
      </c>
    </row>
    <row r="115" spans="1:6" s="116" customFormat="1" ht="9" x14ac:dyDescent="0.15">
      <c r="A115" s="123">
        <v>92</v>
      </c>
      <c r="B115" s="124">
        <f t="shared" si="5"/>
        <v>47.282398712890128</v>
      </c>
      <c r="C115" s="125">
        <f t="shared" si="6"/>
        <v>1.6559999999999999</v>
      </c>
      <c r="D115" s="126" t="e">
        <f t="shared" si="9"/>
        <v>#VALUE!</v>
      </c>
      <c r="E115" s="125" t="e">
        <f t="shared" si="7"/>
        <v>#VALUE!</v>
      </c>
      <c r="F115" s="126" t="e">
        <f t="shared" si="8"/>
        <v>#VALUE!</v>
      </c>
    </row>
    <row r="116" spans="1:6" s="116" customFormat="1" ht="9" x14ac:dyDescent="0.15">
      <c r="A116" s="123">
        <v>93</v>
      </c>
      <c r="B116" s="124">
        <f t="shared" si="5"/>
        <v>47.009355331489161</v>
      </c>
      <c r="C116" s="125">
        <f t="shared" si="6"/>
        <v>1.6739999999999999</v>
      </c>
      <c r="D116" s="126" t="e">
        <f t="shared" si="9"/>
        <v>#VALUE!</v>
      </c>
      <c r="E116" s="125" t="e">
        <f t="shared" si="7"/>
        <v>#VALUE!</v>
      </c>
      <c r="F116" s="126" t="e">
        <f t="shared" si="8"/>
        <v>#VALUE!</v>
      </c>
    </row>
    <row r="117" spans="1:6" s="116" customFormat="1" ht="9" x14ac:dyDescent="0.15">
      <c r="A117" s="123">
        <v>94</v>
      </c>
      <c r="B117" s="124">
        <f t="shared" si="5"/>
        <v>46.740407528208074</v>
      </c>
      <c r="C117" s="125">
        <f t="shared" si="6"/>
        <v>1.6919999999999999</v>
      </c>
      <c r="D117" s="126" t="e">
        <f t="shared" si="9"/>
        <v>#VALUE!</v>
      </c>
      <c r="E117" s="125" t="e">
        <f t="shared" si="7"/>
        <v>#VALUE!</v>
      </c>
      <c r="F117" s="126" t="e">
        <f t="shared" si="8"/>
        <v>#VALUE!</v>
      </c>
    </row>
    <row r="118" spans="1:6" s="116" customFormat="1" ht="9" x14ac:dyDescent="0.15">
      <c r="A118" s="123">
        <v>95</v>
      </c>
      <c r="B118" s="124">
        <f t="shared" si="5"/>
        <v>46.475455483495764</v>
      </c>
      <c r="C118" s="125">
        <f t="shared" si="6"/>
        <v>1.71</v>
      </c>
      <c r="D118" s="126" t="e">
        <f t="shared" si="9"/>
        <v>#VALUE!</v>
      </c>
      <c r="E118" s="125" t="e">
        <f t="shared" si="7"/>
        <v>#VALUE!</v>
      </c>
      <c r="F118" s="126" t="e">
        <f t="shared" si="8"/>
        <v>#VALUE!</v>
      </c>
    </row>
    <row r="119" spans="1:6" s="116" customFormat="1" ht="9" x14ac:dyDescent="0.15">
      <c r="A119" s="123">
        <v>96</v>
      </c>
      <c r="B119" s="124">
        <f t="shared" si="5"/>
        <v>46.214402745589162</v>
      </c>
      <c r="C119" s="125">
        <f t="shared" si="6"/>
        <v>1.7279999999999998</v>
      </c>
      <c r="D119" s="126" t="e">
        <f t="shared" si="9"/>
        <v>#VALUE!</v>
      </c>
      <c r="E119" s="125" t="e">
        <f t="shared" si="7"/>
        <v>#VALUE!</v>
      </c>
      <c r="F119" s="126" t="e">
        <f t="shared" si="8"/>
        <v>#VALUE!</v>
      </c>
    </row>
    <row r="120" spans="1:6" s="116" customFormat="1" ht="9" x14ac:dyDescent="0.15">
      <c r="A120" s="123">
        <v>97</v>
      </c>
      <c r="B120" s="124">
        <f t="shared" si="5"/>
        <v>45.957156085568535</v>
      </c>
      <c r="C120" s="125">
        <f t="shared" si="6"/>
        <v>1.7459999999999998</v>
      </c>
      <c r="D120" s="126" t="e">
        <f t="shared" si="9"/>
        <v>#VALUE!</v>
      </c>
      <c r="E120" s="125" t="e">
        <f t="shared" si="7"/>
        <v>#VALUE!</v>
      </c>
      <c r="F120" s="126" t="e">
        <f t="shared" si="8"/>
        <v>#VALUE!</v>
      </c>
    </row>
    <row r="121" spans="1:6" s="116" customFormat="1" ht="9" x14ac:dyDescent="0.15">
      <c r="A121" s="123">
        <v>98</v>
      </c>
      <c r="B121" s="124">
        <f t="shared" si="5"/>
        <v>45.703625359985153</v>
      </c>
      <c r="C121" s="125">
        <f t="shared" si="6"/>
        <v>1.7639999999999998</v>
      </c>
      <c r="D121" s="126" t="e">
        <f t="shared" si="9"/>
        <v>#VALUE!</v>
      </c>
      <c r="E121" s="125" t="e">
        <f t="shared" si="7"/>
        <v>#VALUE!</v>
      </c>
      <c r="F121" s="126" t="e">
        <f t="shared" si="8"/>
        <v>#VALUE!</v>
      </c>
    </row>
    <row r="122" spans="1:6" s="116" customFormat="1" ht="9" x14ac:dyDescent="0.15">
      <c r="A122" s="123">
        <v>99</v>
      </c>
      <c r="B122" s="124">
        <f t="shared" si="5"/>
        <v>45.453723380596443</v>
      </c>
      <c r="C122" s="125">
        <f t="shared" si="6"/>
        <v>1.7819999999999998</v>
      </c>
      <c r="D122" s="126" t="e">
        <f t="shared" si="9"/>
        <v>#VALUE!</v>
      </c>
      <c r="E122" s="125" t="e">
        <f t="shared" si="7"/>
        <v>#VALUE!</v>
      </c>
      <c r="F122" s="126" t="e">
        <f t="shared" si="8"/>
        <v>#VALUE!</v>
      </c>
    </row>
    <row r="123" spans="1:6" s="116" customFormat="1" ht="9" x14ac:dyDescent="0.15">
      <c r="A123" s="123">
        <v>100</v>
      </c>
      <c r="B123" s="124">
        <f t="shared" si="5"/>
        <v>45.207365790777317</v>
      </c>
      <c r="C123" s="125">
        <f t="shared" si="6"/>
        <v>1.7999999999999998</v>
      </c>
      <c r="D123" s="126" t="e">
        <f t="shared" si="9"/>
        <v>#VALUE!</v>
      </c>
      <c r="E123" s="125" t="e">
        <f t="shared" si="7"/>
        <v>#VALUE!</v>
      </c>
      <c r="F123" s="126" t="e">
        <f t="shared" si="8"/>
        <v>#VALUE!</v>
      </c>
    </row>
    <row r="124" spans="1:6" s="116" customFormat="1" ht="9" x14ac:dyDescent="0.15">
      <c r="A124" s="123">
        <v>101</v>
      </c>
      <c r="B124" s="124">
        <f t="shared" si="5"/>
        <v>44.964470948205786</v>
      </c>
      <c r="C124" s="125">
        <f t="shared" si="6"/>
        <v>1.8179999999999998</v>
      </c>
      <c r="D124" s="126" t="e">
        <f t="shared" si="9"/>
        <v>#VALUE!</v>
      </c>
      <c r="E124" s="125" t="e">
        <f t="shared" si="7"/>
        <v>#VALUE!</v>
      </c>
      <c r="F124" s="126" t="e">
        <f t="shared" si="8"/>
        <v>#VALUE!</v>
      </c>
    </row>
    <row r="125" spans="1:6" s="116" customFormat="1" ht="9" x14ac:dyDescent="0.15">
      <c r="A125" s="123">
        <v>102</v>
      </c>
      <c r="B125" s="124">
        <f t="shared" si="5"/>
        <v>44.724959813448642</v>
      </c>
      <c r="C125" s="125">
        <f t="shared" si="6"/>
        <v>1.8359999999999999</v>
      </c>
      <c r="D125" s="126" t="e">
        <f t="shared" si="9"/>
        <v>#VALUE!</v>
      </c>
      <c r="E125" s="125" t="e">
        <f t="shared" si="7"/>
        <v>#VALUE!</v>
      </c>
      <c r="F125" s="126" t="e">
        <f t="shared" si="8"/>
        <v>#VALUE!</v>
      </c>
    </row>
    <row r="126" spans="1:6" s="116" customFormat="1" ht="9" x14ac:dyDescent="0.15">
      <c r="A126" s="123">
        <v>103</v>
      </c>
      <c r="B126" s="124">
        <f t="shared" si="5"/>
        <v>44.488755844099181</v>
      </c>
      <c r="C126" s="125">
        <f t="shared" si="6"/>
        <v>1.8539999999999999</v>
      </c>
      <c r="D126" s="126" t="e">
        <f t="shared" si="9"/>
        <v>#VALUE!</v>
      </c>
      <c r="E126" s="125" t="e">
        <f t="shared" si="7"/>
        <v>#VALUE!</v>
      </c>
      <c r="F126" s="126" t="e">
        <f t="shared" si="8"/>
        <v>#VALUE!</v>
      </c>
    </row>
    <row r="127" spans="1:6" s="116" customFormat="1" ht="9" x14ac:dyDescent="0.15">
      <c r="A127" s="123">
        <v>104</v>
      </c>
      <c r="B127" s="124">
        <f t="shared" si="5"/>
        <v>44.255784894142067</v>
      </c>
      <c r="C127" s="125">
        <f t="shared" si="6"/>
        <v>1.8719999999999999</v>
      </c>
      <c r="D127" s="126" t="e">
        <f t="shared" si="9"/>
        <v>#VALUE!</v>
      </c>
      <c r="E127" s="125" t="e">
        <f t="shared" si="7"/>
        <v>#VALUE!</v>
      </c>
      <c r="F127" s="126" t="e">
        <f t="shared" si="8"/>
        <v>#VALUE!</v>
      </c>
    </row>
    <row r="128" spans="1:6" s="116" customFormat="1" ht="9" x14ac:dyDescent="0.15">
      <c r="A128" s="123">
        <v>105</v>
      </c>
      <c r="B128" s="124">
        <f t="shared" si="5"/>
        <v>44.025975118241625</v>
      </c>
      <c r="C128" s="125">
        <f t="shared" si="6"/>
        <v>1.89</v>
      </c>
      <c r="D128" s="126" t="e">
        <f t="shared" si="9"/>
        <v>#VALUE!</v>
      </c>
      <c r="E128" s="125" t="e">
        <f t="shared" si="7"/>
        <v>#VALUE!</v>
      </c>
      <c r="F128" s="126" t="e">
        <f t="shared" si="8"/>
        <v>#VALUE!</v>
      </c>
    </row>
    <row r="129" spans="1:6" s="116" customFormat="1" ht="9" x14ac:dyDescent="0.15">
      <c r="A129" s="123">
        <v>106</v>
      </c>
      <c r="B129" s="124">
        <f t="shared" si="5"/>
        <v>43.799256880671805</v>
      </c>
      <c r="C129" s="125">
        <f t="shared" si="6"/>
        <v>1.9079999999999999</v>
      </c>
      <c r="D129" s="126" t="e">
        <f t="shared" si="9"/>
        <v>#VALUE!</v>
      </c>
      <c r="E129" s="125" t="e">
        <f t="shared" si="7"/>
        <v>#VALUE!</v>
      </c>
      <c r="F129" s="126" t="e">
        <f t="shared" si="8"/>
        <v>#VALUE!</v>
      </c>
    </row>
    <row r="130" spans="1:6" s="116" customFormat="1" ht="9" x14ac:dyDescent="0.15">
      <c r="A130" s="123">
        <v>107</v>
      </c>
      <c r="B130" s="124">
        <f t="shared" si="5"/>
        <v>43.575562668622403</v>
      </c>
      <c r="C130" s="125">
        <f t="shared" si="6"/>
        <v>1.9259999999999999</v>
      </c>
      <c r="D130" s="126" t="e">
        <f t="shared" si="9"/>
        <v>#VALUE!</v>
      </c>
      <c r="E130" s="125" t="e">
        <f t="shared" si="7"/>
        <v>#VALUE!</v>
      </c>
      <c r="F130" s="126" t="e">
        <f t="shared" si="8"/>
        <v>#VALUE!</v>
      </c>
    </row>
    <row r="131" spans="1:6" s="116" customFormat="1" ht="9" x14ac:dyDescent="0.15">
      <c r="A131" s="123">
        <v>108</v>
      </c>
      <c r="B131" s="124">
        <f t="shared" si="5"/>
        <v>43.354827009635223</v>
      </c>
      <c r="C131" s="125">
        <f t="shared" si="6"/>
        <v>1.944</v>
      </c>
      <c r="D131" s="126" t="e">
        <f t="shared" si="9"/>
        <v>#VALUE!</v>
      </c>
      <c r="E131" s="125" t="e">
        <f t="shared" si="7"/>
        <v>#VALUE!</v>
      </c>
      <c r="F131" s="126" t="e">
        <f t="shared" si="8"/>
        <v>#VALUE!</v>
      </c>
    </row>
    <row r="132" spans="1:6" s="116" customFormat="1" ht="9" x14ac:dyDescent="0.15">
      <c r="A132" s="123">
        <v>109</v>
      </c>
      <c r="B132" s="124">
        <f t="shared" si="5"/>
        <v>43.136986392939001</v>
      </c>
      <c r="C132" s="125">
        <f t="shared" si="6"/>
        <v>1.9619999999999997</v>
      </c>
      <c r="D132" s="126" t="e">
        <f t="shared" si="9"/>
        <v>#VALUE!</v>
      </c>
      <c r="E132" s="125" t="e">
        <f t="shared" si="7"/>
        <v>#VALUE!</v>
      </c>
      <c r="F132" s="126" t="e">
        <f t="shared" si="8"/>
        <v>#VALUE!</v>
      </c>
    </row>
    <row r="133" spans="1:6" s="116" customFormat="1" ht="9" x14ac:dyDescent="0.15">
      <c r="A133" s="123">
        <v>110</v>
      </c>
      <c r="B133" s="124">
        <f t="shared" si="5"/>
        <v>42.921979194466601</v>
      </c>
      <c r="C133" s="125">
        <f t="shared" si="6"/>
        <v>1.9799999999999998</v>
      </c>
      <c r="D133" s="126" t="e">
        <f t="shared" si="9"/>
        <v>#VALUE!</v>
      </c>
      <c r="E133" s="125" t="e">
        <f t="shared" si="7"/>
        <v>#VALUE!</v>
      </c>
      <c r="F133" s="126" t="e">
        <f t="shared" si="8"/>
        <v>#VALUE!</v>
      </c>
    </row>
    <row r="134" spans="1:6" s="116" customFormat="1" ht="9" x14ac:dyDescent="0.15">
      <c r="A134" s="123">
        <v>111</v>
      </c>
      <c r="B134" s="124">
        <f t="shared" si="5"/>
        <v>42.709745605352502</v>
      </c>
      <c r="C134" s="125">
        <f t="shared" si="6"/>
        <v>1.9979999999999998</v>
      </c>
      <c r="D134" s="126" t="e">
        <f t="shared" si="9"/>
        <v>#VALUE!</v>
      </c>
      <c r="E134" s="125" t="e">
        <f t="shared" si="7"/>
        <v>#VALUE!</v>
      </c>
      <c r="F134" s="126" t="e">
        <f t="shared" si="8"/>
        <v>#VALUE!</v>
      </c>
    </row>
    <row r="135" spans="1:6" s="116" customFormat="1" ht="9" x14ac:dyDescent="0.15">
      <c r="A135" s="123">
        <v>112</v>
      </c>
      <c r="B135" s="124">
        <f t="shared" si="5"/>
        <v>42.500227563720358</v>
      </c>
      <c r="C135" s="125">
        <f t="shared" si="6"/>
        <v>2.016</v>
      </c>
      <c r="D135" s="126" t="e">
        <f t="shared" si="9"/>
        <v>#VALUE!</v>
      </c>
      <c r="E135" s="125" t="e">
        <f t="shared" si="7"/>
        <v>#VALUE!</v>
      </c>
      <c r="F135" s="126" t="e">
        <f t="shared" si="8"/>
        <v>#VALUE!</v>
      </c>
    </row>
    <row r="136" spans="1:6" s="116" customFormat="1" ht="9" x14ac:dyDescent="0.15">
      <c r="A136" s="123">
        <v>113</v>
      </c>
      <c r="B136" s="124">
        <f t="shared" si="5"/>
        <v>42.293368689583168</v>
      </c>
      <c r="C136" s="125">
        <f t="shared" si="6"/>
        <v>2.0339999999999998</v>
      </c>
      <c r="D136" s="126" t="e">
        <f t="shared" si="9"/>
        <v>#VALUE!</v>
      </c>
      <c r="E136" s="125" t="e">
        <f t="shared" si="7"/>
        <v>#VALUE!</v>
      </c>
      <c r="F136" s="126" t="e">
        <f t="shared" si="8"/>
        <v>#VALUE!</v>
      </c>
    </row>
    <row r="137" spans="1:6" s="116" customFormat="1" ht="9" x14ac:dyDescent="0.15">
      <c r="A137" s="123">
        <v>114</v>
      </c>
      <c r="B137" s="124">
        <f t="shared" si="5"/>
        <v>42.089114222689233</v>
      </c>
      <c r="C137" s="125">
        <f t="shared" si="6"/>
        <v>2.052</v>
      </c>
      <c r="D137" s="126" t="e">
        <f t="shared" si="9"/>
        <v>#VALUE!</v>
      </c>
      <c r="E137" s="125" t="e">
        <f t="shared" si="7"/>
        <v>#VALUE!</v>
      </c>
      <c r="F137" s="126" t="e">
        <f t="shared" si="8"/>
        <v>#VALUE!</v>
      </c>
    </row>
    <row r="138" spans="1:6" s="116" customFormat="1" ht="9" x14ac:dyDescent="0.15">
      <c r="A138" s="123">
        <v>115</v>
      </c>
      <c r="B138" s="124">
        <f t="shared" si="5"/>
        <v>41.88741096315691</v>
      </c>
      <c r="C138" s="125">
        <f t="shared" si="6"/>
        <v>2.0699999999999998</v>
      </c>
      <c r="D138" s="126" t="e">
        <f t="shared" si="9"/>
        <v>#VALUE!</v>
      </c>
      <c r="E138" s="125" t="e">
        <f t="shared" si="7"/>
        <v>#VALUE!</v>
      </c>
      <c r="F138" s="126" t="e">
        <f t="shared" si="8"/>
        <v>#VALUE!</v>
      </c>
    </row>
    <row r="139" spans="1:6" s="116" customFormat="1" ht="9" x14ac:dyDescent="0.15">
      <c r="A139" s="123">
        <v>116</v>
      </c>
      <c r="B139" s="124">
        <f t="shared" si="5"/>
        <v>41.688207214751813</v>
      </c>
      <c r="C139" s="125">
        <f t="shared" si="6"/>
        <v>2.0879999999999996</v>
      </c>
      <c r="D139" s="126" t="e">
        <f t="shared" si="9"/>
        <v>#VALUE!</v>
      </c>
      <c r="E139" s="125" t="e">
        <f t="shared" si="7"/>
        <v>#VALUE!</v>
      </c>
      <c r="F139" s="126" t="e">
        <f t="shared" si="8"/>
        <v>#VALUE!</v>
      </c>
    </row>
    <row r="140" spans="1:6" s="116" customFormat="1" ht="9" x14ac:dyDescent="0.15">
      <c r="A140" s="123">
        <v>117</v>
      </c>
      <c r="B140" s="124">
        <f t="shared" si="5"/>
        <v>41.491452730667611</v>
      </c>
      <c r="C140" s="125">
        <f t="shared" si="6"/>
        <v>2.1059999999999999</v>
      </c>
      <c r="D140" s="126" t="e">
        <f t="shared" si="9"/>
        <v>#VALUE!</v>
      </c>
      <c r="E140" s="125" t="e">
        <f t="shared" si="7"/>
        <v>#VALUE!</v>
      </c>
      <c r="F140" s="126" t="e">
        <f t="shared" si="8"/>
        <v>#VALUE!</v>
      </c>
    </row>
    <row r="141" spans="1:6" s="116" customFormat="1" ht="9" x14ac:dyDescent="0.15">
      <c r="A141" s="123">
        <v>118</v>
      </c>
      <c r="B141" s="124">
        <f t="shared" si="5"/>
        <v>41.297098661681346</v>
      </c>
      <c r="C141" s="125">
        <f t="shared" si="6"/>
        <v>2.1239999999999997</v>
      </c>
      <c r="D141" s="126" t="e">
        <f t="shared" si="9"/>
        <v>#VALUE!</v>
      </c>
      <c r="E141" s="125" t="e">
        <f t="shared" si="7"/>
        <v>#VALUE!</v>
      </c>
      <c r="F141" s="126" t="e">
        <f t="shared" si="8"/>
        <v>#VALUE!</v>
      </c>
    </row>
    <row r="142" spans="1:6" s="116" customFormat="1" ht="9" x14ac:dyDescent="0.15">
      <c r="A142" s="123">
        <v>119</v>
      </c>
      <c r="B142" s="124">
        <f t="shared" si="5"/>
        <v>41.10509750656044</v>
      </c>
      <c r="C142" s="125">
        <f t="shared" si="6"/>
        <v>2.1419999999999999</v>
      </c>
      <c r="D142" s="126" t="e">
        <f t="shared" si="9"/>
        <v>#VALUE!</v>
      </c>
      <c r="E142" s="125" t="e">
        <f t="shared" si="7"/>
        <v>#VALUE!</v>
      </c>
      <c r="F142" s="126" t="e">
        <f t="shared" si="8"/>
        <v>#VALUE!</v>
      </c>
    </row>
    <row r="143" spans="1:6" s="116" customFormat="1" ht="9" x14ac:dyDescent="0.15">
      <c r="A143" s="127">
        <v>120</v>
      </c>
      <c r="B143" s="128">
        <f t="shared" si="5"/>
        <v>40.915403064606814</v>
      </c>
      <c r="C143" s="129">
        <f t="shared" si="6"/>
        <v>2.1599999999999997</v>
      </c>
      <c r="D143" s="130" t="e">
        <f t="shared" si="9"/>
        <v>#VALUE!</v>
      </c>
      <c r="E143" s="129" t="e">
        <f t="shared" si="7"/>
        <v>#VALUE!</v>
      </c>
      <c r="F143" s="130" t="e">
        <f t="shared" si="8"/>
        <v>#VALUE!</v>
      </c>
    </row>
  </sheetData>
  <sheetProtection algorithmName="SHA-512" hashValue="lIisKeZ2AgZfVA+bROjp/LWm19BQbm5LjoswWepQTnnG4QwCi+umcjSy6slbwq1GIUHNBTHXnrk3zgE9byEZpA==" saltValue="gHNWofPrXVI/AZhl8vfdTA==" spinCount="100000" sheet="1" objects="1" scenarios="1"/>
  <mergeCells count="1">
    <mergeCell ref="G7:I8"/>
  </mergeCells>
  <phoneticPr fontId="2"/>
  <conditionalFormatting sqref="F24:F143">
    <cfRule type="cellIs" dxfId="3" priority="1" stopIfTrue="1" operator="equal">
      <formula>MAX($F$24:$F$143)</formula>
    </cfRule>
  </conditionalFormatting>
  <conditionalFormatting sqref="D24:D143">
    <cfRule type="cellIs" dxfId="2" priority="2" stopIfTrue="1" operator="equal">
      <formula>MAX($D$24:$D$143)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indexed="44"/>
  </sheetPr>
  <dimension ref="A1:T98"/>
  <sheetViews>
    <sheetView showGridLines="0" view="pageBreakPreview" zoomScaleNormal="100" zoomScaleSheetLayoutView="100" workbookViewId="0">
      <selection activeCell="F7" sqref="F7:H7"/>
    </sheetView>
  </sheetViews>
  <sheetFormatPr defaultColWidth="3.625" defaultRowHeight="13.5" x14ac:dyDescent="0.15"/>
  <cols>
    <col min="1" max="23" width="3.625" customWidth="1"/>
    <col min="24" max="24" width="6.25" customWidth="1"/>
  </cols>
  <sheetData>
    <row r="1" spans="1:20" ht="20.100000000000001" customHeight="1" x14ac:dyDescent="0.15">
      <c r="A1" s="60" t="s">
        <v>42</v>
      </c>
    </row>
    <row r="2" spans="1:20" ht="20.100000000000001" customHeight="1" x14ac:dyDescent="0.15">
      <c r="A2" s="60"/>
      <c r="B2" t="s">
        <v>221</v>
      </c>
    </row>
    <row r="3" spans="1:20" ht="20.100000000000001" customHeight="1" x14ac:dyDescent="0.15">
      <c r="A3" s="60" t="s">
        <v>43</v>
      </c>
    </row>
    <row r="4" spans="1:20" ht="6" customHeight="1" x14ac:dyDescent="0.15">
      <c r="A4" s="60"/>
    </row>
    <row r="5" spans="1:20" ht="18" customHeight="1" x14ac:dyDescent="0.15">
      <c r="A5" s="60" t="s">
        <v>44</v>
      </c>
    </row>
    <row r="6" spans="1:20" ht="18" customHeight="1" x14ac:dyDescent="0.15"/>
    <row r="7" spans="1:20" ht="18" customHeight="1" x14ac:dyDescent="0.15">
      <c r="A7" t="s">
        <v>45</v>
      </c>
      <c r="F7" s="194" t="str">
        <f>IF(ISNUMBER(①流出係数の計算!T8),ROUND(①流出係数の計算!T8/10000,4),"")</f>
        <v/>
      </c>
      <c r="G7" s="194"/>
      <c r="H7" s="194"/>
      <c r="I7" t="s">
        <v>70</v>
      </c>
      <c r="L7" t="s">
        <v>46</v>
      </c>
      <c r="Q7" s="192" t="str">
        <f>①流出係数の計算!G17</f>
        <v xml:space="preserve"> </v>
      </c>
      <c r="R7" s="192"/>
      <c r="S7" s="192"/>
      <c r="T7" s="63" t="s">
        <v>94</v>
      </c>
    </row>
    <row r="8" spans="1:20" ht="18" customHeight="1" x14ac:dyDescent="0.15"/>
    <row r="9" spans="1:20" ht="18" customHeight="1" x14ac:dyDescent="0.15">
      <c r="A9" t="s">
        <v>47</v>
      </c>
      <c r="L9" s="203">
        <v>0</v>
      </c>
      <c r="M9" s="203"/>
      <c r="N9" s="203"/>
      <c r="O9" t="s">
        <v>75</v>
      </c>
    </row>
    <row r="10" spans="1:20" ht="18" customHeight="1" x14ac:dyDescent="0.15"/>
    <row r="11" spans="1:20" ht="18" customHeight="1" x14ac:dyDescent="0.15">
      <c r="A11" s="60" t="s">
        <v>197</v>
      </c>
    </row>
    <row r="12" spans="1:20" ht="18" customHeight="1" x14ac:dyDescent="0.15">
      <c r="A12" s="60"/>
    </row>
    <row r="13" spans="1:20" ht="18" customHeight="1" x14ac:dyDescent="0.15">
      <c r="A13" s="60" t="s">
        <v>88</v>
      </c>
      <c r="B13" t="s">
        <v>93</v>
      </c>
      <c r="R13" s="76"/>
    </row>
    <row r="14" spans="1:20" ht="18" customHeight="1" x14ac:dyDescent="0.15"/>
    <row r="15" spans="1:20" ht="18" customHeight="1" x14ac:dyDescent="0.15">
      <c r="A15" t="s">
        <v>92</v>
      </c>
      <c r="F15" s="186"/>
      <c r="G15" s="186"/>
      <c r="H15" s="186"/>
      <c r="I15" t="s">
        <v>48</v>
      </c>
      <c r="K15" t="s">
        <v>49</v>
      </c>
      <c r="O15" s="186"/>
      <c r="P15" s="186"/>
      <c r="Q15" s="186"/>
      <c r="R15" t="s">
        <v>48</v>
      </c>
    </row>
    <row r="16" spans="1:20" ht="18" customHeight="1" x14ac:dyDescent="0.15"/>
    <row r="17" spans="1:19" ht="18" customHeight="1" x14ac:dyDescent="0.15">
      <c r="A17" t="s">
        <v>50</v>
      </c>
      <c r="F17" s="186"/>
      <c r="G17" s="186"/>
      <c r="H17" s="186"/>
      <c r="I17" t="s">
        <v>51</v>
      </c>
      <c r="K17" t="s">
        <v>198</v>
      </c>
      <c r="O17" s="204"/>
      <c r="P17" s="204"/>
      <c r="Q17" s="204"/>
      <c r="R17" t="s">
        <v>48</v>
      </c>
    </row>
    <row r="18" spans="1:19" ht="18" customHeight="1" x14ac:dyDescent="0.15"/>
    <row r="19" spans="1:19" ht="18" customHeight="1" x14ac:dyDescent="0.15">
      <c r="A19" t="s">
        <v>199</v>
      </c>
      <c r="F19" s="204"/>
      <c r="G19" s="204"/>
      <c r="H19" s="204"/>
      <c r="I19" t="s">
        <v>48</v>
      </c>
      <c r="K19" t="s">
        <v>200</v>
      </c>
      <c r="P19" s="205">
        <f>ROUND(F19*M23,2)</f>
        <v>0</v>
      </c>
      <c r="Q19" s="205"/>
      <c r="R19" s="205"/>
      <c r="S19" t="s">
        <v>48</v>
      </c>
    </row>
    <row r="20" spans="1:19" ht="18" customHeight="1" x14ac:dyDescent="0.15">
      <c r="A20" t="s">
        <v>227</v>
      </c>
    </row>
    <row r="21" spans="1:19" ht="18" customHeight="1" x14ac:dyDescent="0.15">
      <c r="A21" s="60" t="s">
        <v>52</v>
      </c>
    </row>
    <row r="22" spans="1:19" ht="18" customHeight="1" x14ac:dyDescent="0.15"/>
    <row r="23" spans="1:19" ht="18" customHeight="1" x14ac:dyDescent="0.15">
      <c r="A23" t="s">
        <v>201</v>
      </c>
      <c r="E23" s="204"/>
      <c r="F23" s="204"/>
      <c r="G23" s="204"/>
      <c r="H23" t="s">
        <v>48</v>
      </c>
      <c r="J23" t="s">
        <v>202</v>
      </c>
      <c r="M23" s="186"/>
      <c r="N23" s="186"/>
      <c r="O23" s="186"/>
      <c r="P23" t="s">
        <v>48</v>
      </c>
    </row>
    <row r="24" spans="1:19" ht="18" customHeight="1" x14ac:dyDescent="0.15"/>
    <row r="25" spans="1:19" ht="18" customHeight="1" x14ac:dyDescent="0.15">
      <c r="A25" t="s">
        <v>203</v>
      </c>
      <c r="F25" s="187"/>
      <c r="G25" s="187"/>
      <c r="H25" s="187"/>
      <c r="I25" t="s">
        <v>48</v>
      </c>
    </row>
    <row r="26" spans="1:19" ht="28.5" customHeight="1" x14ac:dyDescent="0.15"/>
    <row r="27" spans="1:19" ht="18" customHeight="1" x14ac:dyDescent="0.15">
      <c r="A27" s="60" t="s">
        <v>56</v>
      </c>
    </row>
    <row r="28" spans="1:19" ht="18" customHeight="1" x14ac:dyDescent="0.15"/>
    <row r="29" spans="1:19" ht="18" customHeight="1" x14ac:dyDescent="0.15">
      <c r="A29" t="s">
        <v>204</v>
      </c>
      <c r="H29" s="191" t="str">
        <f>IF(F7="","",L9/F7)</f>
        <v/>
      </c>
      <c r="I29" s="191"/>
      <c r="J29" s="191"/>
      <c r="K29" t="s">
        <v>78</v>
      </c>
    </row>
    <row r="30" spans="1:19" ht="18" customHeight="1" x14ac:dyDescent="0.15"/>
    <row r="31" spans="1:19" ht="18" customHeight="1" x14ac:dyDescent="0.15">
      <c r="A31" s="60" t="s">
        <v>57</v>
      </c>
    </row>
    <row r="32" spans="1:19" ht="18" customHeight="1" x14ac:dyDescent="0.15"/>
    <row r="33" spans="1:20" ht="18" customHeight="1" x14ac:dyDescent="0.15">
      <c r="A33" t="s">
        <v>207</v>
      </c>
      <c r="I33" s="190" t="b">
        <f>IF(AND(R13=1),F15*F15,IF(AND(R13=2),F15*F15/4*3.14))</f>
        <v>0</v>
      </c>
      <c r="J33" s="190"/>
      <c r="K33" s="190"/>
      <c r="L33" t="s">
        <v>79</v>
      </c>
    </row>
    <row r="34" spans="1:20" ht="18" customHeight="1" x14ac:dyDescent="0.15"/>
    <row r="35" spans="1:20" ht="18" customHeight="1" x14ac:dyDescent="0.15">
      <c r="A35" t="s">
        <v>236</v>
      </c>
      <c r="M35" s="185">
        <f>ROUND(I33*O15,4)</f>
        <v>0</v>
      </c>
      <c r="N35" s="185"/>
      <c r="O35" s="185"/>
    </row>
    <row r="36" spans="1:20" ht="18" customHeight="1" x14ac:dyDescent="0.15"/>
    <row r="37" spans="1:20" ht="18" customHeight="1" x14ac:dyDescent="0.15">
      <c r="A37" t="s">
        <v>237</v>
      </c>
      <c r="P37" s="169"/>
      <c r="Q37" s="169"/>
      <c r="R37" s="178">
        <f>ROUND((P19*O17-M35)*0.3,4)</f>
        <v>0</v>
      </c>
      <c r="S37" s="178"/>
      <c r="T37" s="178"/>
    </row>
    <row r="38" spans="1:20" ht="18" customHeight="1" x14ac:dyDescent="0.15"/>
    <row r="39" spans="1:20" ht="18" customHeight="1" x14ac:dyDescent="0.15">
      <c r="A39" t="s">
        <v>208</v>
      </c>
      <c r="L39" s="185">
        <f>ROUND(M35+R37,4)</f>
        <v>0</v>
      </c>
      <c r="M39" s="185"/>
      <c r="N39" s="185"/>
    </row>
    <row r="40" spans="1:20" ht="18" customHeight="1" x14ac:dyDescent="0.15"/>
    <row r="41" spans="1:20" ht="18" customHeight="1" x14ac:dyDescent="0.15">
      <c r="A41" t="s">
        <v>209</v>
      </c>
      <c r="L41" s="202" t="e">
        <f>ROUNDDOWN(L39/P19,2)</f>
        <v>#DIV/0!</v>
      </c>
      <c r="M41" s="202"/>
      <c r="N41" s="202"/>
      <c r="O41" t="s">
        <v>48</v>
      </c>
    </row>
    <row r="42" spans="1:20" ht="18" customHeight="1" x14ac:dyDescent="0.15"/>
    <row r="43" spans="1:20" ht="18" customHeight="1" x14ac:dyDescent="0.15">
      <c r="A43" t="s">
        <v>205</v>
      </c>
      <c r="F43" s="183" t="e">
        <f>'③面積係数 (砕石)'!C20</f>
        <v>#VALUE!</v>
      </c>
      <c r="G43" s="183"/>
      <c r="H43" s="183"/>
    </row>
    <row r="44" spans="1:20" ht="18" customHeight="1" x14ac:dyDescent="0.15"/>
    <row r="45" spans="1:20" ht="18" customHeight="1" x14ac:dyDescent="0.15">
      <c r="A45" t="s">
        <v>206</v>
      </c>
      <c r="P45" s="185" t="str">
        <f>IF(F17="","",ROUND(P19/F43*F17,4))</f>
        <v/>
      </c>
      <c r="Q45" s="185"/>
      <c r="R45" s="185"/>
      <c r="S45" t="s">
        <v>70</v>
      </c>
    </row>
    <row r="46" spans="1:20" ht="18" customHeight="1" x14ac:dyDescent="0.15"/>
    <row r="47" spans="1:20" ht="18" customHeight="1" x14ac:dyDescent="0.15">
      <c r="A47" s="60" t="s">
        <v>61</v>
      </c>
    </row>
    <row r="48" spans="1:20" ht="18" customHeight="1" x14ac:dyDescent="0.15"/>
    <row r="49" spans="1:20" ht="18" customHeight="1" x14ac:dyDescent="0.15">
      <c r="A49" t="s">
        <v>210</v>
      </c>
      <c r="I49" s="190" t="str">
        <f>IF(ISNUMBER(E23),ROUND(E23*M23,2)," ")</f>
        <v xml:space="preserve"> </v>
      </c>
      <c r="J49" s="190"/>
      <c r="K49" s="190"/>
      <c r="L49" t="s">
        <v>79</v>
      </c>
    </row>
    <row r="50" spans="1:20" ht="18" customHeight="1" x14ac:dyDescent="0.15">
      <c r="I50" s="64"/>
      <c r="J50" s="64"/>
      <c r="K50" s="64"/>
    </row>
    <row r="51" spans="1:20" ht="18" customHeight="1" x14ac:dyDescent="0.15">
      <c r="A51" t="s">
        <v>211</v>
      </c>
      <c r="I51" s="64"/>
      <c r="J51" s="64"/>
      <c r="K51" s="64"/>
      <c r="M51" s="65"/>
      <c r="N51" s="188"/>
      <c r="O51" s="188"/>
    </row>
    <row r="52" spans="1:20" ht="18" customHeight="1" x14ac:dyDescent="0.15"/>
    <row r="53" spans="1:20" ht="18" customHeight="1" x14ac:dyDescent="0.15">
      <c r="A53" t="s">
        <v>212</v>
      </c>
      <c r="M53" s="59"/>
      <c r="N53" s="189" t="str">
        <f>IF(ISNUMBER(N51),N51," ")</f>
        <v xml:space="preserve"> </v>
      </c>
      <c r="O53" s="189"/>
    </row>
    <row r="54" spans="1:20" ht="18" customHeight="1" x14ac:dyDescent="0.15"/>
    <row r="55" spans="1:20" ht="18" customHeight="1" x14ac:dyDescent="0.15">
      <c r="F55" s="66" t="s">
        <v>213</v>
      </c>
      <c r="O55" s="189" t="str">
        <f>IF(ISNUMBER(N53),N53," ")</f>
        <v xml:space="preserve"> </v>
      </c>
      <c r="P55" s="189"/>
      <c r="Q55" t="s">
        <v>83</v>
      </c>
      <c r="R55" s="185" t="str">
        <f>IF(AND(ISNUMBER(N51),ISNUMBER(I49)),ROUND(3.14*F25^2/4+(I49-3.14*F25^2/4)*N51,4)," ")</f>
        <v xml:space="preserve"> </v>
      </c>
      <c r="S55" s="185"/>
      <c r="T55" s="185"/>
    </row>
    <row r="56" spans="1:20" ht="18" customHeight="1" x14ac:dyDescent="0.15"/>
    <row r="57" spans="1:20" ht="18" customHeight="1" x14ac:dyDescent="0.15">
      <c r="A57" t="s">
        <v>214</v>
      </c>
      <c r="M57" s="190" t="str">
        <f>IF(ISNUMBER(R55),ROUNDDOWN(R55/M23,2)," ")</f>
        <v xml:space="preserve"> </v>
      </c>
      <c r="N57" s="190"/>
      <c r="O57" s="190"/>
      <c r="P57" t="s">
        <v>48</v>
      </c>
    </row>
    <row r="58" spans="1:20" ht="18" customHeight="1" x14ac:dyDescent="0.15"/>
    <row r="59" spans="1:20" ht="18" customHeight="1" x14ac:dyDescent="0.15">
      <c r="A59" s="60" t="s">
        <v>218</v>
      </c>
    </row>
    <row r="60" spans="1:20" ht="18" customHeight="1" x14ac:dyDescent="0.15"/>
    <row r="61" spans="1:20" ht="18" customHeight="1" x14ac:dyDescent="0.15">
      <c r="A61" t="s">
        <v>215</v>
      </c>
      <c r="M61" s="185" t="str">
        <f>IF(E23="","",F7-P45)</f>
        <v/>
      </c>
      <c r="N61" s="191"/>
      <c r="O61" s="191"/>
      <c r="P61" t="s">
        <v>70</v>
      </c>
    </row>
    <row r="62" spans="1:20" ht="18" customHeight="1" x14ac:dyDescent="0.15"/>
    <row r="63" spans="1:20" ht="18" customHeight="1" x14ac:dyDescent="0.15">
      <c r="A63" t="s">
        <v>216</v>
      </c>
      <c r="F63" s="183" t="e">
        <f>'③面積係数 (砕石)'!$E$20</f>
        <v>#VALUE!</v>
      </c>
      <c r="G63" s="184"/>
      <c r="H63" s="184"/>
    </row>
    <row r="64" spans="1:20" ht="18" customHeight="1" x14ac:dyDescent="0.15"/>
    <row r="65" spans="1:18" ht="18" customHeight="1" x14ac:dyDescent="0.15">
      <c r="A65" t="s">
        <v>217</v>
      </c>
      <c r="K65" s="190" t="str">
        <f>IF(E23="","",ROUND(M61*F63,2))</f>
        <v/>
      </c>
      <c r="L65" s="190"/>
      <c r="M65" s="190"/>
      <c r="N65" t="s">
        <v>79</v>
      </c>
    </row>
    <row r="66" spans="1:18" ht="18" customHeight="1" x14ac:dyDescent="0.15"/>
    <row r="67" spans="1:18" ht="18" customHeight="1" x14ac:dyDescent="0.15">
      <c r="A67" t="s">
        <v>222</v>
      </c>
      <c r="J67" s="190" t="str">
        <f>IF(AND(ISNUMBER(K65),ISNUMBER(M23)),ROUND(K65/M23,2)," ")</f>
        <v xml:space="preserve"> </v>
      </c>
      <c r="K67" s="190"/>
      <c r="L67" s="190"/>
      <c r="M67" s="197" t="s">
        <v>74</v>
      </c>
      <c r="N67" s="197"/>
      <c r="O67" s="200" t="str">
        <f>IF(AND(ISNUMBER(K65),ISNUMBER(M23)),ROUNDUP(K65/M23,1)," ")</f>
        <v xml:space="preserve"> </v>
      </c>
      <c r="P67" s="201"/>
      <c r="Q67" s="201"/>
      <c r="R67" t="s">
        <v>48</v>
      </c>
    </row>
    <row r="68" spans="1:18" ht="18" customHeight="1" x14ac:dyDescent="0.15"/>
    <row r="69" spans="1:18" ht="18" customHeight="1" x14ac:dyDescent="0.15">
      <c r="A69" s="60" t="s">
        <v>219</v>
      </c>
    </row>
    <row r="70" spans="1:18" ht="18" customHeight="1" x14ac:dyDescent="0.15"/>
    <row r="71" spans="1:18" ht="18" customHeight="1" x14ac:dyDescent="0.15">
      <c r="A71" t="s">
        <v>234</v>
      </c>
      <c r="J71" s="190" t="e">
        <f>ROUND(F19*F17+O67,2)</f>
        <v>#VALUE!</v>
      </c>
      <c r="K71" s="190"/>
      <c r="L71" s="190"/>
      <c r="M71" t="s">
        <v>48</v>
      </c>
    </row>
    <row r="72" spans="1:18" ht="18" customHeight="1" x14ac:dyDescent="0.15">
      <c r="J72" s="168"/>
      <c r="K72" s="168"/>
      <c r="L72" s="168"/>
    </row>
    <row r="73" spans="1:18" ht="18" customHeight="1" x14ac:dyDescent="0.15"/>
    <row r="74" spans="1:18" ht="18" customHeight="1" x14ac:dyDescent="0.15">
      <c r="A74" s="60" t="s">
        <v>235</v>
      </c>
    </row>
    <row r="75" spans="1:18" ht="18" customHeight="1" x14ac:dyDescent="0.15"/>
    <row r="76" spans="1:18" ht="18" customHeight="1" x14ac:dyDescent="0.15"/>
    <row r="77" spans="1:18" ht="18" customHeight="1" x14ac:dyDescent="0.15"/>
    <row r="78" spans="1:18" ht="18" customHeight="1" x14ac:dyDescent="0.15"/>
    <row r="79" spans="1:18" ht="18" customHeight="1" x14ac:dyDescent="0.15"/>
    <row r="80" spans="1:18" ht="18" customHeight="1" x14ac:dyDescent="0.15"/>
    <row r="97" spans="1:1" x14ac:dyDescent="0.15">
      <c r="A97" t="s">
        <v>223</v>
      </c>
    </row>
    <row r="98" spans="1:1" x14ac:dyDescent="0.15">
      <c r="A98" t="s">
        <v>224</v>
      </c>
    </row>
  </sheetData>
  <sheetProtection algorithmName="SHA-512" hashValue="4u+PryaLObf1UJZ2ia/AdZZi/ULU3bpo7tTnTCDBFijzW1ISbuqzJ0cKS4l6WouGLhbfBRmATvILqtrMqRWouQ==" saltValue="PR57vuCt8VWDQLjc3QT6IQ==" spinCount="100000" sheet="1" objects="1" scenarios="1"/>
  <mergeCells count="33">
    <mergeCell ref="J71:L71"/>
    <mergeCell ref="F19:H19"/>
    <mergeCell ref="P19:R19"/>
    <mergeCell ref="O17:Q17"/>
    <mergeCell ref="M35:O35"/>
    <mergeCell ref="L39:N39"/>
    <mergeCell ref="E23:G23"/>
    <mergeCell ref="M23:O23"/>
    <mergeCell ref="F25:H25"/>
    <mergeCell ref="P45:R45"/>
    <mergeCell ref="I49:K49"/>
    <mergeCell ref="F17:H17"/>
    <mergeCell ref="M61:O61"/>
    <mergeCell ref="H29:J29"/>
    <mergeCell ref="I33:K33"/>
    <mergeCell ref="F7:H7"/>
    <mergeCell ref="Q7:S7"/>
    <mergeCell ref="L9:N9"/>
    <mergeCell ref="F15:H15"/>
    <mergeCell ref="O15:Q15"/>
    <mergeCell ref="J67:L67"/>
    <mergeCell ref="M67:N67"/>
    <mergeCell ref="O67:Q67"/>
    <mergeCell ref="F43:H43"/>
    <mergeCell ref="L41:N41"/>
    <mergeCell ref="N51:O51"/>
    <mergeCell ref="N53:O53"/>
    <mergeCell ref="O55:P55"/>
    <mergeCell ref="R37:T37"/>
    <mergeCell ref="R55:T55"/>
    <mergeCell ref="M57:O57"/>
    <mergeCell ref="F63:H63"/>
    <mergeCell ref="K65:M65"/>
  </mergeCells>
  <phoneticPr fontId="2"/>
  <pageMargins left="0.98425196850393704" right="0.39370078740157483" top="0.39370078740157483" bottom="0.39370078740157483" header="0.51181102362204722" footer="0.51181102362204722"/>
  <pageSetup paperSize="9" scale="99" orientation="portrait" r:id="rId1"/>
  <headerFooter alignWithMargins="0"/>
  <rowBreaks count="1" manualBreakCount="1">
    <brk id="46" max="2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5"/>
  </sheetPr>
  <dimension ref="A1:I143"/>
  <sheetViews>
    <sheetView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4.25" style="99" customWidth="1"/>
    <col min="2" max="2" width="27.75" style="99" customWidth="1"/>
    <col min="3" max="6" width="6.875" style="99" customWidth="1"/>
    <col min="7" max="16384" width="9" style="99"/>
  </cols>
  <sheetData>
    <row r="1" spans="1:9" x14ac:dyDescent="0.15">
      <c r="A1" s="99" t="s">
        <v>168</v>
      </c>
    </row>
    <row r="3" spans="1:9" x14ac:dyDescent="0.15">
      <c r="A3" s="99" t="s">
        <v>169</v>
      </c>
    </row>
    <row r="4" spans="1:9" x14ac:dyDescent="0.15">
      <c r="A4" s="100"/>
      <c r="B4" s="101"/>
      <c r="C4" s="102" t="s">
        <v>170</v>
      </c>
      <c r="D4" s="103"/>
      <c r="E4" s="102" t="s">
        <v>171</v>
      </c>
      <c r="F4" s="103"/>
    </row>
    <row r="5" spans="1:9" x14ac:dyDescent="0.15">
      <c r="A5" s="104" t="s">
        <v>172</v>
      </c>
      <c r="B5" s="105" t="s">
        <v>32</v>
      </c>
      <c r="C5" s="102" t="str">
        <f>'③トレンチの計算 (砕石)'!$Q$7</f>
        <v xml:space="preserve"> </v>
      </c>
      <c r="D5" s="106"/>
      <c r="E5" s="106"/>
      <c r="F5" s="103"/>
    </row>
    <row r="6" spans="1:9" x14ac:dyDescent="0.15">
      <c r="A6" s="104" t="s">
        <v>173</v>
      </c>
      <c r="B6" s="105" t="s">
        <v>174</v>
      </c>
      <c r="C6" s="102">
        <f>0.3</f>
        <v>0.3</v>
      </c>
      <c r="D6" s="106"/>
      <c r="E6" s="106"/>
      <c r="F6" s="103"/>
    </row>
    <row r="7" spans="1:9" x14ac:dyDescent="0.15">
      <c r="A7" s="104" t="s">
        <v>175</v>
      </c>
      <c r="B7" s="105" t="s">
        <v>176</v>
      </c>
      <c r="C7" s="107" t="e">
        <f>'③トレンチの計算 (砕石)'!$L$41</f>
        <v>#DIV/0!</v>
      </c>
      <c r="D7" s="103"/>
      <c r="E7" s="107" t="str">
        <f>'③トレンチの計算 (砕石)'!$M$57</f>
        <v xml:space="preserve"> </v>
      </c>
      <c r="F7" s="103"/>
      <c r="G7" s="198" t="s">
        <v>177</v>
      </c>
      <c r="H7" s="199"/>
      <c r="I7" s="199"/>
    </row>
    <row r="8" spans="1:9" x14ac:dyDescent="0.15">
      <c r="A8" s="104" t="s">
        <v>178</v>
      </c>
      <c r="B8" s="105" t="s">
        <v>179</v>
      </c>
      <c r="C8" s="107">
        <v>0</v>
      </c>
      <c r="D8" s="103"/>
      <c r="E8" s="107">
        <v>0</v>
      </c>
      <c r="F8" s="103"/>
      <c r="G8" s="198"/>
      <c r="H8" s="199"/>
      <c r="I8" s="199"/>
    </row>
    <row r="9" spans="1:9" x14ac:dyDescent="0.15">
      <c r="A9" s="104" t="s">
        <v>180</v>
      </c>
      <c r="B9" s="105" t="s">
        <v>181</v>
      </c>
      <c r="C9" s="107" t="e">
        <f>360*C8/C5</f>
        <v>#VALUE!</v>
      </c>
      <c r="D9" s="103"/>
      <c r="E9" s="107" t="e">
        <f>360*E8/C5</f>
        <v>#VALUE!</v>
      </c>
      <c r="F9" s="103"/>
      <c r="G9" s="99" t="s">
        <v>182</v>
      </c>
    </row>
    <row r="10" spans="1:9" x14ac:dyDescent="0.15">
      <c r="A10" s="104" t="s">
        <v>183</v>
      </c>
      <c r="B10" s="105" t="s">
        <v>184</v>
      </c>
      <c r="C10" s="108">
        <v>5</v>
      </c>
      <c r="D10" s="106"/>
      <c r="E10" s="109"/>
      <c r="F10" s="103"/>
    </row>
    <row r="11" spans="1:9" x14ac:dyDescent="0.15">
      <c r="A11" s="104" t="s">
        <v>185</v>
      </c>
      <c r="B11" s="105" t="s">
        <v>186</v>
      </c>
      <c r="C11" s="108">
        <v>1200</v>
      </c>
      <c r="D11" s="106"/>
      <c r="E11" s="109"/>
      <c r="F11" s="103"/>
    </row>
    <row r="13" spans="1:9" x14ac:dyDescent="0.15">
      <c r="A13" s="99" t="s">
        <v>187</v>
      </c>
    </row>
    <row r="14" spans="1:9" x14ac:dyDescent="0.15">
      <c r="A14" s="99" t="s">
        <v>188</v>
      </c>
    </row>
    <row r="15" spans="1:9" x14ac:dyDescent="0.15">
      <c r="A15" s="99" t="s">
        <v>189</v>
      </c>
    </row>
    <row r="16" spans="1:9" x14ac:dyDescent="0.15">
      <c r="A16" s="99" t="s">
        <v>190</v>
      </c>
    </row>
    <row r="17" spans="1:6" x14ac:dyDescent="0.15">
      <c r="A17" s="99" t="s">
        <v>191</v>
      </c>
    </row>
    <row r="19" spans="1:6" x14ac:dyDescent="0.15">
      <c r="A19" s="100"/>
      <c r="B19" s="101"/>
      <c r="C19" s="102" t="s">
        <v>170</v>
      </c>
      <c r="D19" s="103"/>
      <c r="E19" s="102" t="s">
        <v>171</v>
      </c>
      <c r="F19" s="103"/>
    </row>
    <row r="20" spans="1:6" x14ac:dyDescent="0.15">
      <c r="A20" s="102" t="s">
        <v>192</v>
      </c>
      <c r="B20" s="103"/>
      <c r="C20" s="110" t="e">
        <f>ROUND(MAX(D24:D143),0)</f>
        <v>#VALUE!</v>
      </c>
      <c r="D20" s="111"/>
      <c r="E20" s="110" t="e">
        <f>ROUND(MAX(F24:F143),0)</f>
        <v>#VALUE!</v>
      </c>
      <c r="F20" s="111"/>
    </row>
    <row r="21" spans="1:6" ht="7.5" customHeight="1" x14ac:dyDescent="0.15"/>
    <row r="22" spans="1:6" s="116" customFormat="1" ht="9" x14ac:dyDescent="0.15">
      <c r="A22" s="112"/>
      <c r="B22" s="113"/>
      <c r="C22" s="114" t="s">
        <v>170</v>
      </c>
      <c r="D22" s="115"/>
      <c r="E22" s="114" t="s">
        <v>171</v>
      </c>
      <c r="F22" s="115"/>
    </row>
    <row r="23" spans="1:6" s="116" customFormat="1" ht="9" x14ac:dyDescent="0.15">
      <c r="A23" s="117" t="s">
        <v>193</v>
      </c>
      <c r="B23" s="118" t="s">
        <v>194</v>
      </c>
      <c r="C23" s="117" t="s">
        <v>195</v>
      </c>
      <c r="D23" s="118" t="s">
        <v>196</v>
      </c>
      <c r="E23" s="117" t="s">
        <v>195</v>
      </c>
      <c r="F23" s="118" t="s">
        <v>196</v>
      </c>
    </row>
    <row r="24" spans="1:6" s="116" customFormat="1" ht="9" x14ac:dyDescent="0.15">
      <c r="A24" s="119">
        <v>1</v>
      </c>
      <c r="B24" s="120">
        <f t="shared" ref="B24:B87" si="0">$C$11/(A24^(2/3)+$C$10)</f>
        <v>200</v>
      </c>
      <c r="C24" s="121" t="e">
        <f t="shared" ref="C24:C87" si="1">C$7+0.06*$C$6*$A24</f>
        <v>#DIV/0!</v>
      </c>
      <c r="D24" s="122" t="e">
        <f>(($B24-C$9/2)*$A24/6*$C$5)/C24</f>
        <v>#VALUE!</v>
      </c>
      <c r="E24" s="121" t="e">
        <f t="shared" ref="E24:E87" si="2">E$7+0.06*$C$6*$A24</f>
        <v>#VALUE!</v>
      </c>
      <c r="F24" s="122" t="e">
        <f t="shared" ref="F24:F87" si="3">(($B24-E$9/2)*$A24/6*$C$5)/E24</f>
        <v>#VALUE!</v>
      </c>
    </row>
    <row r="25" spans="1:6" s="116" customFormat="1" ht="9" x14ac:dyDescent="0.15">
      <c r="A25" s="123">
        <v>2</v>
      </c>
      <c r="B25" s="124">
        <f t="shared" si="0"/>
        <v>182.1659240925465</v>
      </c>
      <c r="C25" s="125" t="e">
        <f t="shared" si="1"/>
        <v>#DIV/0!</v>
      </c>
      <c r="D25" s="126" t="e">
        <f t="shared" ref="D25:D88" si="4">(($B25-C$9/2)*$A25/6*$C$5)/C25</f>
        <v>#VALUE!</v>
      </c>
      <c r="E25" s="125" t="e">
        <f t="shared" si="2"/>
        <v>#VALUE!</v>
      </c>
      <c r="F25" s="126" t="e">
        <f t="shared" si="3"/>
        <v>#VALUE!</v>
      </c>
    </row>
    <row r="26" spans="1:6" s="116" customFormat="1" ht="9" x14ac:dyDescent="0.15">
      <c r="A26" s="123">
        <v>3</v>
      </c>
      <c r="B26" s="124">
        <f t="shared" si="0"/>
        <v>169.48951876712869</v>
      </c>
      <c r="C26" s="125" t="e">
        <f t="shared" si="1"/>
        <v>#DIV/0!</v>
      </c>
      <c r="D26" s="126" t="e">
        <f t="shared" si="4"/>
        <v>#VALUE!</v>
      </c>
      <c r="E26" s="125" t="e">
        <f t="shared" si="2"/>
        <v>#VALUE!</v>
      </c>
      <c r="F26" s="126" t="e">
        <f t="shared" si="3"/>
        <v>#VALUE!</v>
      </c>
    </row>
    <row r="27" spans="1:6" s="116" customFormat="1" ht="9" x14ac:dyDescent="0.15">
      <c r="A27" s="123">
        <v>4</v>
      </c>
      <c r="B27" s="124">
        <f t="shared" si="0"/>
        <v>159.57781879935376</v>
      </c>
      <c r="C27" s="125" t="e">
        <f t="shared" si="1"/>
        <v>#DIV/0!</v>
      </c>
      <c r="D27" s="126" t="e">
        <f t="shared" si="4"/>
        <v>#VALUE!</v>
      </c>
      <c r="E27" s="125" t="e">
        <f t="shared" si="2"/>
        <v>#VALUE!</v>
      </c>
      <c r="F27" s="126" t="e">
        <f t="shared" si="3"/>
        <v>#VALUE!</v>
      </c>
    </row>
    <row r="28" spans="1:6" s="116" customFormat="1" ht="9" x14ac:dyDescent="0.15">
      <c r="A28" s="123">
        <v>5</v>
      </c>
      <c r="B28" s="124">
        <f t="shared" si="0"/>
        <v>151.43832833855325</v>
      </c>
      <c r="C28" s="125" t="e">
        <f t="shared" si="1"/>
        <v>#DIV/0!</v>
      </c>
      <c r="D28" s="126" t="e">
        <f t="shared" si="4"/>
        <v>#VALUE!</v>
      </c>
      <c r="E28" s="125" t="e">
        <f t="shared" si="2"/>
        <v>#VALUE!</v>
      </c>
      <c r="F28" s="126" t="e">
        <f t="shared" si="3"/>
        <v>#VALUE!</v>
      </c>
    </row>
    <row r="29" spans="1:6" s="116" customFormat="1" ht="9" x14ac:dyDescent="0.15">
      <c r="A29" s="123">
        <v>6</v>
      </c>
      <c r="B29" s="124">
        <f t="shared" si="0"/>
        <v>144.54475015542636</v>
      </c>
      <c r="C29" s="125" t="e">
        <f t="shared" si="1"/>
        <v>#DIV/0!</v>
      </c>
      <c r="D29" s="126" t="e">
        <f t="shared" si="4"/>
        <v>#VALUE!</v>
      </c>
      <c r="E29" s="125" t="e">
        <f>E$7+0.06*$C$6*$A29</f>
        <v>#VALUE!</v>
      </c>
      <c r="F29" s="126" t="e">
        <f t="shared" si="3"/>
        <v>#VALUE!</v>
      </c>
    </row>
    <row r="30" spans="1:6" s="116" customFormat="1" ht="9" x14ac:dyDescent="0.15">
      <c r="A30" s="123">
        <v>7</v>
      </c>
      <c r="B30" s="124">
        <f t="shared" si="0"/>
        <v>138.57923951235773</v>
      </c>
      <c r="C30" s="125" t="e">
        <f t="shared" si="1"/>
        <v>#DIV/0!</v>
      </c>
      <c r="D30" s="126" t="e">
        <f t="shared" si="4"/>
        <v>#VALUE!</v>
      </c>
      <c r="E30" s="125" t="e">
        <f t="shared" si="2"/>
        <v>#VALUE!</v>
      </c>
      <c r="F30" s="126" t="e">
        <f t="shared" si="3"/>
        <v>#VALUE!</v>
      </c>
    </row>
    <row r="31" spans="1:6" s="116" customFormat="1" ht="9" x14ac:dyDescent="0.15">
      <c r="A31" s="123">
        <v>8</v>
      </c>
      <c r="B31" s="124">
        <f t="shared" si="0"/>
        <v>133.33333333333334</v>
      </c>
      <c r="C31" s="125" t="e">
        <f t="shared" si="1"/>
        <v>#DIV/0!</v>
      </c>
      <c r="D31" s="126" t="e">
        <f t="shared" si="4"/>
        <v>#VALUE!</v>
      </c>
      <c r="E31" s="125" t="e">
        <f t="shared" si="2"/>
        <v>#VALUE!</v>
      </c>
      <c r="F31" s="126" t="e">
        <f t="shared" si="3"/>
        <v>#VALUE!</v>
      </c>
    </row>
    <row r="32" spans="1:6" s="116" customFormat="1" ht="9" x14ac:dyDescent="0.15">
      <c r="A32" s="123">
        <v>9</v>
      </c>
      <c r="B32" s="124">
        <f t="shared" si="0"/>
        <v>128.66219914285057</v>
      </c>
      <c r="C32" s="125" t="e">
        <f t="shared" si="1"/>
        <v>#DIV/0!</v>
      </c>
      <c r="D32" s="126" t="e">
        <f t="shared" si="4"/>
        <v>#VALUE!</v>
      </c>
      <c r="E32" s="125" t="e">
        <f t="shared" si="2"/>
        <v>#VALUE!</v>
      </c>
      <c r="F32" s="126" t="e">
        <f t="shared" si="3"/>
        <v>#VALUE!</v>
      </c>
    </row>
    <row r="33" spans="1:6" s="116" customFormat="1" ht="9" x14ac:dyDescent="0.15">
      <c r="A33" s="123">
        <v>10</v>
      </c>
      <c r="B33" s="124">
        <f t="shared" si="0"/>
        <v>124.46081457202635</v>
      </c>
      <c r="C33" s="125" t="e">
        <f t="shared" si="1"/>
        <v>#DIV/0!</v>
      </c>
      <c r="D33" s="126" t="e">
        <f t="shared" si="4"/>
        <v>#VALUE!</v>
      </c>
      <c r="E33" s="125" t="e">
        <f t="shared" si="2"/>
        <v>#VALUE!</v>
      </c>
      <c r="F33" s="126" t="e">
        <f t="shared" si="3"/>
        <v>#VALUE!</v>
      </c>
    </row>
    <row r="34" spans="1:6" s="116" customFormat="1" ht="9" x14ac:dyDescent="0.15">
      <c r="A34" s="123">
        <v>11</v>
      </c>
      <c r="B34" s="124">
        <f t="shared" si="0"/>
        <v>120.65045746350717</v>
      </c>
      <c r="C34" s="125" t="e">
        <f t="shared" si="1"/>
        <v>#DIV/0!</v>
      </c>
      <c r="D34" s="126" t="e">
        <f t="shared" si="4"/>
        <v>#VALUE!</v>
      </c>
      <c r="E34" s="125" t="e">
        <f t="shared" si="2"/>
        <v>#VALUE!</v>
      </c>
      <c r="F34" s="126" t="e">
        <f t="shared" si="3"/>
        <v>#VALUE!</v>
      </c>
    </row>
    <row r="35" spans="1:6" s="116" customFormat="1" ht="9" x14ac:dyDescent="0.15">
      <c r="A35" s="123">
        <v>12</v>
      </c>
      <c r="B35" s="124">
        <f t="shared" si="0"/>
        <v>117.17053329007135</v>
      </c>
      <c r="C35" s="125" t="e">
        <f t="shared" si="1"/>
        <v>#DIV/0!</v>
      </c>
      <c r="D35" s="126" t="e">
        <f t="shared" si="4"/>
        <v>#VALUE!</v>
      </c>
      <c r="E35" s="125" t="e">
        <f t="shared" si="2"/>
        <v>#VALUE!</v>
      </c>
      <c r="F35" s="126" t="e">
        <f t="shared" si="3"/>
        <v>#VALUE!</v>
      </c>
    </row>
    <row r="36" spans="1:6" s="116" customFormat="1" ht="9" x14ac:dyDescent="0.15">
      <c r="A36" s="123">
        <v>13</v>
      </c>
      <c r="B36" s="124">
        <f t="shared" si="0"/>
        <v>113.97337498765505</v>
      </c>
      <c r="C36" s="125" t="e">
        <f t="shared" si="1"/>
        <v>#DIV/0!</v>
      </c>
      <c r="D36" s="126" t="e">
        <f t="shared" si="4"/>
        <v>#VALUE!</v>
      </c>
      <c r="E36" s="125" t="e">
        <f t="shared" si="2"/>
        <v>#VALUE!</v>
      </c>
      <c r="F36" s="126" t="e">
        <f t="shared" si="3"/>
        <v>#VALUE!</v>
      </c>
    </row>
    <row r="37" spans="1:6" s="116" customFormat="1" ht="9" x14ac:dyDescent="0.15">
      <c r="A37" s="123">
        <v>14</v>
      </c>
      <c r="B37" s="124">
        <f t="shared" si="0"/>
        <v>111.0207963762045</v>
      </c>
      <c r="C37" s="125" t="e">
        <f t="shared" si="1"/>
        <v>#DIV/0!</v>
      </c>
      <c r="D37" s="126" t="e">
        <f t="shared" si="4"/>
        <v>#VALUE!</v>
      </c>
      <c r="E37" s="125" t="e">
        <f t="shared" si="2"/>
        <v>#VALUE!</v>
      </c>
      <c r="F37" s="126" t="e">
        <f t="shared" si="3"/>
        <v>#VALUE!</v>
      </c>
    </row>
    <row r="38" spans="1:6" s="116" customFormat="1" ht="9" x14ac:dyDescent="0.15">
      <c r="A38" s="123">
        <v>15</v>
      </c>
      <c r="B38" s="124">
        <f t="shared" si="0"/>
        <v>108.28172961288018</v>
      </c>
      <c r="C38" s="125" t="e">
        <f t="shared" si="1"/>
        <v>#DIV/0!</v>
      </c>
      <c r="D38" s="126" t="e">
        <f t="shared" si="4"/>
        <v>#VALUE!</v>
      </c>
      <c r="E38" s="125" t="e">
        <f t="shared" si="2"/>
        <v>#VALUE!</v>
      </c>
      <c r="F38" s="126" t="e">
        <f t="shared" si="3"/>
        <v>#VALUE!</v>
      </c>
    </row>
    <row r="39" spans="1:6" s="116" customFormat="1" ht="9" x14ac:dyDescent="0.15">
      <c r="A39" s="123">
        <v>16</v>
      </c>
      <c r="B39" s="124">
        <f t="shared" si="0"/>
        <v>105.73055923550221</v>
      </c>
      <c r="C39" s="125" t="e">
        <f t="shared" si="1"/>
        <v>#DIV/0!</v>
      </c>
      <c r="D39" s="126" t="e">
        <f t="shared" si="4"/>
        <v>#VALUE!</v>
      </c>
      <c r="E39" s="125" t="e">
        <f t="shared" si="2"/>
        <v>#VALUE!</v>
      </c>
      <c r="F39" s="126" t="e">
        <f t="shared" si="3"/>
        <v>#VALUE!</v>
      </c>
    </row>
    <row r="40" spans="1:6" s="116" customFormat="1" ht="9" x14ac:dyDescent="0.15">
      <c r="A40" s="123">
        <v>17</v>
      </c>
      <c r="B40" s="124">
        <f t="shared" si="0"/>
        <v>103.34591869246456</v>
      </c>
      <c r="C40" s="125" t="e">
        <f t="shared" si="1"/>
        <v>#DIV/0!</v>
      </c>
      <c r="D40" s="126" t="e">
        <f t="shared" si="4"/>
        <v>#VALUE!</v>
      </c>
      <c r="E40" s="125" t="e">
        <f t="shared" si="2"/>
        <v>#VALUE!</v>
      </c>
      <c r="F40" s="126" t="e">
        <f t="shared" si="3"/>
        <v>#VALUE!</v>
      </c>
    </row>
    <row r="41" spans="1:6" s="116" customFormat="1" ht="9" x14ac:dyDescent="0.15">
      <c r="A41" s="123">
        <v>18</v>
      </c>
      <c r="B41" s="124">
        <f t="shared" si="0"/>
        <v>101.10980263472655</v>
      </c>
      <c r="C41" s="125" t="e">
        <f t="shared" si="1"/>
        <v>#DIV/0!</v>
      </c>
      <c r="D41" s="126" t="e">
        <f t="shared" si="4"/>
        <v>#VALUE!</v>
      </c>
      <c r="E41" s="125" t="e">
        <f t="shared" si="2"/>
        <v>#VALUE!</v>
      </c>
      <c r="F41" s="126" t="e">
        <f t="shared" si="3"/>
        <v>#VALUE!</v>
      </c>
    </row>
    <row r="42" spans="1:6" s="116" customFormat="1" ht="9" x14ac:dyDescent="0.15">
      <c r="A42" s="123">
        <v>19</v>
      </c>
      <c r="B42" s="124">
        <f t="shared" si="0"/>
        <v>99.006900077054311</v>
      </c>
      <c r="C42" s="125" t="e">
        <f t="shared" si="1"/>
        <v>#DIV/0!</v>
      </c>
      <c r="D42" s="126" t="e">
        <f t="shared" si="4"/>
        <v>#VALUE!</v>
      </c>
      <c r="E42" s="125" t="e">
        <f t="shared" si="2"/>
        <v>#VALUE!</v>
      </c>
      <c r="F42" s="126" t="e">
        <f t="shared" si="3"/>
        <v>#VALUE!</v>
      </c>
    </row>
    <row r="43" spans="1:6" s="116" customFormat="1" ht="9" x14ac:dyDescent="0.15">
      <c r="A43" s="123">
        <v>20</v>
      </c>
      <c r="B43" s="124">
        <f t="shared" si="0"/>
        <v>97.024085361129764</v>
      </c>
      <c r="C43" s="125" t="e">
        <f t="shared" si="1"/>
        <v>#DIV/0!</v>
      </c>
      <c r="D43" s="126" t="e">
        <f t="shared" si="4"/>
        <v>#VALUE!</v>
      </c>
      <c r="E43" s="125" t="e">
        <f t="shared" si="2"/>
        <v>#VALUE!</v>
      </c>
      <c r="F43" s="126" t="e">
        <f t="shared" si="3"/>
        <v>#VALUE!</v>
      </c>
    </row>
    <row r="44" spans="1:6" s="116" customFormat="1" ht="9" x14ac:dyDescent="0.15">
      <c r="A44" s="123">
        <v>21</v>
      </c>
      <c r="B44" s="124">
        <f t="shared" si="0"/>
        <v>95.150023990605604</v>
      </c>
      <c r="C44" s="125" t="e">
        <f t="shared" si="1"/>
        <v>#DIV/0!</v>
      </c>
      <c r="D44" s="126" t="e">
        <f t="shared" si="4"/>
        <v>#VALUE!</v>
      </c>
      <c r="E44" s="125" t="e">
        <f t="shared" si="2"/>
        <v>#VALUE!</v>
      </c>
      <c r="F44" s="126" t="e">
        <f t="shared" si="3"/>
        <v>#VALUE!</v>
      </c>
    </row>
    <row r="45" spans="1:6" s="116" customFormat="1" ht="9" x14ac:dyDescent="0.15">
      <c r="A45" s="123">
        <v>22</v>
      </c>
      <c r="B45" s="124">
        <f t="shared" si="0"/>
        <v>93.374863491074024</v>
      </c>
      <c r="C45" s="125" t="e">
        <f t="shared" si="1"/>
        <v>#DIV/0!</v>
      </c>
      <c r="D45" s="126" t="e">
        <f t="shared" si="4"/>
        <v>#VALUE!</v>
      </c>
      <c r="E45" s="125" t="e">
        <f t="shared" si="2"/>
        <v>#VALUE!</v>
      </c>
      <c r="F45" s="126" t="e">
        <f t="shared" si="3"/>
        <v>#VALUE!</v>
      </c>
    </row>
    <row r="46" spans="1:6" s="116" customFormat="1" ht="9" x14ac:dyDescent="0.15">
      <c r="A46" s="123">
        <v>23</v>
      </c>
      <c r="B46" s="124">
        <f t="shared" si="0"/>
        <v>91.689988148872828</v>
      </c>
      <c r="C46" s="125" t="e">
        <f t="shared" si="1"/>
        <v>#DIV/0!</v>
      </c>
      <c r="D46" s="126" t="e">
        <f t="shared" si="4"/>
        <v>#VALUE!</v>
      </c>
      <c r="E46" s="125" t="e">
        <f t="shared" si="2"/>
        <v>#VALUE!</v>
      </c>
      <c r="F46" s="126" t="e">
        <f t="shared" si="3"/>
        <v>#VALUE!</v>
      </c>
    </row>
    <row r="47" spans="1:6" s="116" customFormat="1" ht="9" x14ac:dyDescent="0.15">
      <c r="A47" s="123">
        <v>24</v>
      </c>
      <c r="B47" s="124">
        <f t="shared" si="0"/>
        <v>90.087822391527851</v>
      </c>
      <c r="C47" s="125" t="e">
        <f t="shared" si="1"/>
        <v>#DIV/0!</v>
      </c>
      <c r="D47" s="126" t="e">
        <f t="shared" si="4"/>
        <v>#VALUE!</v>
      </c>
      <c r="E47" s="125" t="e">
        <f t="shared" si="2"/>
        <v>#VALUE!</v>
      </c>
      <c r="F47" s="126" t="e">
        <f t="shared" si="3"/>
        <v>#VALUE!</v>
      </c>
    </row>
    <row r="48" spans="1:6" s="116" customFormat="1" ht="9" x14ac:dyDescent="0.15">
      <c r="A48" s="123">
        <v>25</v>
      </c>
      <c r="B48" s="124">
        <f t="shared" si="0"/>
        <v>88.561671661446795</v>
      </c>
      <c r="C48" s="125" t="e">
        <f t="shared" si="1"/>
        <v>#DIV/0!</v>
      </c>
      <c r="D48" s="126" t="e">
        <f t="shared" si="4"/>
        <v>#VALUE!</v>
      </c>
      <c r="E48" s="125" t="e">
        <f t="shared" si="2"/>
        <v>#VALUE!</v>
      </c>
      <c r="F48" s="126" t="e">
        <f t="shared" si="3"/>
        <v>#VALUE!</v>
      </c>
    </row>
    <row r="49" spans="1:6" s="116" customFormat="1" ht="9" x14ac:dyDescent="0.15">
      <c r="A49" s="123">
        <v>26</v>
      </c>
      <c r="B49" s="124">
        <f t="shared" si="0"/>
        <v>87.105592512278662</v>
      </c>
      <c r="C49" s="125" t="e">
        <f t="shared" si="1"/>
        <v>#DIV/0!</v>
      </c>
      <c r="D49" s="126" t="e">
        <f t="shared" si="4"/>
        <v>#VALUE!</v>
      </c>
      <c r="E49" s="125" t="e">
        <f t="shared" si="2"/>
        <v>#VALUE!</v>
      </c>
      <c r="F49" s="126" t="e">
        <f t="shared" si="3"/>
        <v>#VALUE!</v>
      </c>
    </row>
    <row r="50" spans="1:6" s="116" customFormat="1" ht="9" x14ac:dyDescent="0.15">
      <c r="A50" s="123">
        <v>27</v>
      </c>
      <c r="B50" s="124">
        <f t="shared" si="0"/>
        <v>85.714285714285722</v>
      </c>
      <c r="C50" s="125" t="e">
        <f t="shared" si="1"/>
        <v>#DIV/0!</v>
      </c>
      <c r="D50" s="126" t="e">
        <f t="shared" si="4"/>
        <v>#VALUE!</v>
      </c>
      <c r="E50" s="125" t="e">
        <f t="shared" si="2"/>
        <v>#VALUE!</v>
      </c>
      <c r="F50" s="126" t="e">
        <f t="shared" si="3"/>
        <v>#VALUE!</v>
      </c>
    </row>
    <row r="51" spans="1:6" s="116" customFormat="1" ht="9" x14ac:dyDescent="0.15">
      <c r="A51" s="123">
        <v>28</v>
      </c>
      <c r="B51" s="124">
        <f t="shared" si="0"/>
        <v>84.383007646117619</v>
      </c>
      <c r="C51" s="125" t="e">
        <f t="shared" si="1"/>
        <v>#DIV/0!</v>
      </c>
      <c r="D51" s="126" t="e">
        <f t="shared" si="4"/>
        <v>#VALUE!</v>
      </c>
      <c r="E51" s="125" t="e">
        <f t="shared" si="2"/>
        <v>#VALUE!</v>
      </c>
      <c r="F51" s="126" t="e">
        <f t="shared" si="3"/>
        <v>#VALUE!</v>
      </c>
    </row>
    <row r="52" spans="1:6" s="116" customFormat="1" ht="9" x14ac:dyDescent="0.15">
      <c r="A52" s="123">
        <v>29</v>
      </c>
      <c r="B52" s="124">
        <f t="shared" si="0"/>
        <v>83.107496345251889</v>
      </c>
      <c r="C52" s="125" t="e">
        <f t="shared" si="1"/>
        <v>#DIV/0!</v>
      </c>
      <c r="D52" s="126" t="e">
        <f t="shared" si="4"/>
        <v>#VALUE!</v>
      </c>
      <c r="E52" s="125" t="e">
        <f t="shared" si="2"/>
        <v>#VALUE!</v>
      </c>
      <c r="F52" s="126" t="e">
        <f t="shared" si="3"/>
        <v>#VALUE!</v>
      </c>
    </row>
    <row r="53" spans="1:6" s="116" customFormat="1" ht="9" x14ac:dyDescent="0.15">
      <c r="A53" s="123">
        <v>30</v>
      </c>
      <c r="B53" s="124">
        <f t="shared" si="0"/>
        <v>81.883909402927941</v>
      </c>
      <c r="C53" s="125" t="e">
        <f t="shared" si="1"/>
        <v>#DIV/0!</v>
      </c>
      <c r="D53" s="126" t="e">
        <f t="shared" si="4"/>
        <v>#VALUE!</v>
      </c>
      <c r="E53" s="125" t="e">
        <f t="shared" si="2"/>
        <v>#VALUE!</v>
      </c>
      <c r="F53" s="126" t="e">
        <f t="shared" si="3"/>
        <v>#VALUE!</v>
      </c>
    </row>
    <row r="54" spans="1:6" s="116" customFormat="1" ht="9" x14ac:dyDescent="0.15">
      <c r="A54" s="123">
        <v>31</v>
      </c>
      <c r="B54" s="124">
        <f t="shared" si="0"/>
        <v>80.708771500594835</v>
      </c>
      <c r="C54" s="125" t="e">
        <f t="shared" si="1"/>
        <v>#DIV/0!</v>
      </c>
      <c r="D54" s="126" t="e">
        <f t="shared" si="4"/>
        <v>#VALUE!</v>
      </c>
      <c r="E54" s="125" t="e">
        <f t="shared" si="2"/>
        <v>#VALUE!</v>
      </c>
      <c r="F54" s="126" t="e">
        <f t="shared" si="3"/>
        <v>#VALUE!</v>
      </c>
    </row>
    <row r="55" spans="1:6" s="116" customFormat="1" ht="9" x14ac:dyDescent="0.15">
      <c r="A55" s="123">
        <v>32</v>
      </c>
      <c r="B55" s="124">
        <f t="shared" si="0"/>
        <v>79.578929848741339</v>
      </c>
      <c r="C55" s="125" t="e">
        <f t="shared" si="1"/>
        <v>#DIV/0!</v>
      </c>
      <c r="D55" s="126" t="e">
        <f t="shared" si="4"/>
        <v>#VALUE!</v>
      </c>
      <c r="E55" s="125" t="e">
        <f t="shared" si="2"/>
        <v>#VALUE!</v>
      </c>
      <c r="F55" s="126" t="e">
        <f t="shared" si="3"/>
        <v>#VALUE!</v>
      </c>
    </row>
    <row r="56" spans="1:6" s="116" customFormat="1" ht="9" x14ac:dyDescent="0.15">
      <c r="A56" s="123">
        <v>33</v>
      </c>
      <c r="B56" s="124">
        <f t="shared" si="0"/>
        <v>78.491516144336146</v>
      </c>
      <c r="C56" s="125" t="e">
        <f t="shared" si="1"/>
        <v>#DIV/0!</v>
      </c>
      <c r="D56" s="126" t="e">
        <f t="shared" si="4"/>
        <v>#VALUE!</v>
      </c>
      <c r="E56" s="125" t="e">
        <f t="shared" si="2"/>
        <v>#VALUE!</v>
      </c>
      <c r="F56" s="126" t="e">
        <f t="shared" si="3"/>
        <v>#VALUE!</v>
      </c>
    </row>
    <row r="57" spans="1:6" s="116" customFormat="1" ht="9" x14ac:dyDescent="0.15">
      <c r="A57" s="123">
        <v>34</v>
      </c>
      <c r="B57" s="124">
        <f t="shared" si="0"/>
        <v>77.443913937754317</v>
      </c>
      <c r="C57" s="125" t="e">
        <f t="shared" si="1"/>
        <v>#DIV/0!</v>
      </c>
      <c r="D57" s="126" t="e">
        <f t="shared" si="4"/>
        <v>#VALUE!</v>
      </c>
      <c r="E57" s="125" t="e">
        <f t="shared" si="2"/>
        <v>#VALUE!</v>
      </c>
      <c r="F57" s="126" t="e">
        <f t="shared" si="3"/>
        <v>#VALUE!</v>
      </c>
    </row>
    <row r="58" spans="1:6" s="116" customFormat="1" ht="9" x14ac:dyDescent="0.15">
      <c r="A58" s="123">
        <v>35</v>
      </c>
      <c r="B58" s="124">
        <f t="shared" si="0"/>
        <v>76.433730514085951</v>
      </c>
      <c r="C58" s="125" t="e">
        <f t="shared" si="1"/>
        <v>#DIV/0!</v>
      </c>
      <c r="D58" s="126" t="e">
        <f t="shared" si="4"/>
        <v>#VALUE!</v>
      </c>
      <c r="E58" s="125" t="e">
        <f t="shared" si="2"/>
        <v>#VALUE!</v>
      </c>
      <c r="F58" s="126" t="e">
        <f t="shared" si="3"/>
        <v>#VALUE!</v>
      </c>
    </row>
    <row r="59" spans="1:6" s="116" customFormat="1" ht="9" x14ac:dyDescent="0.15">
      <c r="A59" s="123">
        <v>36</v>
      </c>
      <c r="B59" s="124">
        <f t="shared" si="0"/>
        <v>75.458772561781046</v>
      </c>
      <c r="C59" s="125" t="e">
        <f t="shared" si="1"/>
        <v>#DIV/0!</v>
      </c>
      <c r="D59" s="126" t="e">
        <f t="shared" si="4"/>
        <v>#VALUE!</v>
      </c>
      <c r="E59" s="125" t="e">
        <f t="shared" si="2"/>
        <v>#VALUE!</v>
      </c>
      <c r="F59" s="126" t="e">
        <f t="shared" si="3"/>
        <v>#VALUE!</v>
      </c>
    </row>
    <row r="60" spans="1:6" s="116" customFormat="1" ht="9" x14ac:dyDescent="0.15">
      <c r="A60" s="123">
        <v>37</v>
      </c>
      <c r="B60" s="124">
        <f t="shared" si="0"/>
        <v>74.517025034511136</v>
      </c>
      <c r="C60" s="125" t="e">
        <f t="shared" si="1"/>
        <v>#DIV/0!</v>
      </c>
      <c r="D60" s="126" t="e">
        <f t="shared" si="4"/>
        <v>#VALUE!</v>
      </c>
      <c r="E60" s="125" t="e">
        <f t="shared" si="2"/>
        <v>#VALUE!</v>
      </c>
      <c r="F60" s="126" t="e">
        <f t="shared" si="3"/>
        <v>#VALUE!</v>
      </c>
    </row>
    <row r="61" spans="1:6" s="116" customFormat="1" ht="9" x14ac:dyDescent="0.15">
      <c r="A61" s="123">
        <v>38</v>
      </c>
      <c r="B61" s="124">
        <f t="shared" si="0"/>
        <v>73.606632717977334</v>
      </c>
      <c r="C61" s="125" t="e">
        <f t="shared" si="1"/>
        <v>#DIV/0!</v>
      </c>
      <c r="D61" s="126" t="e">
        <f t="shared" si="4"/>
        <v>#VALUE!</v>
      </c>
      <c r="E61" s="125" t="e">
        <f t="shared" si="2"/>
        <v>#VALUE!</v>
      </c>
      <c r="F61" s="126" t="e">
        <f t="shared" si="3"/>
        <v>#VALUE!</v>
      </c>
    </row>
    <row r="62" spans="1:6" s="116" customFormat="1" ht="9" x14ac:dyDescent="0.15">
      <c r="A62" s="123">
        <v>39</v>
      </c>
      <c r="B62" s="124">
        <f t="shared" si="0"/>
        <v>72.725884098227013</v>
      </c>
      <c r="C62" s="125" t="e">
        <f t="shared" si="1"/>
        <v>#DIV/0!</v>
      </c>
      <c r="D62" s="126" t="e">
        <f t="shared" si="4"/>
        <v>#VALUE!</v>
      </c>
      <c r="E62" s="125" t="e">
        <f t="shared" si="2"/>
        <v>#VALUE!</v>
      </c>
      <c r="F62" s="126" t="e">
        <f t="shared" si="3"/>
        <v>#VALUE!</v>
      </c>
    </row>
    <row r="63" spans="1:6" s="116" customFormat="1" ht="9" x14ac:dyDescent="0.15">
      <c r="A63" s="123">
        <v>40</v>
      </c>
      <c r="B63" s="124">
        <f t="shared" si="0"/>
        <v>71.873197196437175</v>
      </c>
      <c r="C63" s="125" t="e">
        <f t="shared" si="1"/>
        <v>#DIV/0!</v>
      </c>
      <c r="D63" s="126" t="e">
        <f t="shared" si="4"/>
        <v>#VALUE!</v>
      </c>
      <c r="E63" s="125" t="e">
        <f t="shared" si="2"/>
        <v>#VALUE!</v>
      </c>
      <c r="F63" s="126" t="e">
        <f t="shared" si="3"/>
        <v>#VALUE!</v>
      </c>
    </row>
    <row r="64" spans="1:6" s="116" customFormat="1" ht="9" x14ac:dyDescent="0.15">
      <c r="A64" s="123">
        <v>41</v>
      </c>
      <c r="B64" s="124">
        <f t="shared" si="0"/>
        <v>71.047107090583737</v>
      </c>
      <c r="C64" s="125" t="e">
        <f t="shared" si="1"/>
        <v>#DIV/0!</v>
      </c>
      <c r="D64" s="126" t="e">
        <f t="shared" si="4"/>
        <v>#VALUE!</v>
      </c>
      <c r="E64" s="125" t="e">
        <f t="shared" si="2"/>
        <v>#VALUE!</v>
      </c>
      <c r="F64" s="126" t="e">
        <f t="shared" si="3"/>
        <v>#VALUE!</v>
      </c>
    </row>
    <row r="65" spans="1:6" s="116" customFormat="1" ht="9" x14ac:dyDescent="0.15">
      <c r="A65" s="123">
        <v>42</v>
      </c>
      <c r="B65" s="124">
        <f t="shared" si="0"/>
        <v>70.246254889631444</v>
      </c>
      <c r="C65" s="125" t="e">
        <f t="shared" si="1"/>
        <v>#DIV/0!</v>
      </c>
      <c r="D65" s="126" t="e">
        <f t="shared" si="4"/>
        <v>#VALUE!</v>
      </c>
      <c r="E65" s="125" t="e">
        <f t="shared" si="2"/>
        <v>#VALUE!</v>
      </c>
      <c r="F65" s="126" t="e">
        <f t="shared" si="3"/>
        <v>#VALUE!</v>
      </c>
    </row>
    <row r="66" spans="1:6" s="116" customFormat="1" ht="9" x14ac:dyDescent="0.15">
      <c r="A66" s="123">
        <v>43</v>
      </c>
      <c r="B66" s="124">
        <f t="shared" si="0"/>
        <v>69.469377962931205</v>
      </c>
      <c r="C66" s="125" t="e">
        <f t="shared" si="1"/>
        <v>#DIV/0!</v>
      </c>
      <c r="D66" s="126" t="e">
        <f t="shared" si="4"/>
        <v>#VALUE!</v>
      </c>
      <c r="E66" s="125" t="e">
        <f t="shared" si="2"/>
        <v>#VALUE!</v>
      </c>
      <c r="F66" s="126" t="e">
        <f t="shared" si="3"/>
        <v>#VALUE!</v>
      </c>
    </row>
    <row r="67" spans="1:6" s="116" customFormat="1" ht="9" x14ac:dyDescent="0.15">
      <c r="A67" s="123">
        <v>44</v>
      </c>
      <c r="B67" s="124">
        <f t="shared" si="0"/>
        <v>68.715301258019963</v>
      </c>
      <c r="C67" s="125" t="e">
        <f t="shared" si="1"/>
        <v>#DIV/0!</v>
      </c>
      <c r="D67" s="126" t="e">
        <f t="shared" si="4"/>
        <v>#VALUE!</v>
      </c>
      <c r="E67" s="125" t="e">
        <f t="shared" si="2"/>
        <v>#VALUE!</v>
      </c>
      <c r="F67" s="126" t="e">
        <f t="shared" si="3"/>
        <v>#VALUE!</v>
      </c>
    </row>
    <row r="68" spans="1:6" s="116" customFormat="1" ht="9" x14ac:dyDescent="0.15">
      <c r="A68" s="123">
        <v>45</v>
      </c>
      <c r="B68" s="124">
        <f t="shared" si="0"/>
        <v>67.982929565258601</v>
      </c>
      <c r="C68" s="125" t="e">
        <f t="shared" si="1"/>
        <v>#DIV/0!</v>
      </c>
      <c r="D68" s="126" t="e">
        <f t="shared" si="4"/>
        <v>#VALUE!</v>
      </c>
      <c r="E68" s="125" t="e">
        <f t="shared" si="2"/>
        <v>#VALUE!</v>
      </c>
      <c r="F68" s="126" t="e">
        <f t="shared" si="3"/>
        <v>#VALUE!</v>
      </c>
    </row>
    <row r="69" spans="1:6" s="116" customFormat="1" ht="9" x14ac:dyDescent="0.15">
      <c r="A69" s="123">
        <v>46</v>
      </c>
      <c r="B69" s="124">
        <f t="shared" si="0"/>
        <v>67.271240608714351</v>
      </c>
      <c r="C69" s="125" t="e">
        <f t="shared" si="1"/>
        <v>#DIV/0!</v>
      </c>
      <c r="D69" s="126" t="e">
        <f t="shared" si="4"/>
        <v>#VALUE!</v>
      </c>
      <c r="E69" s="125" t="e">
        <f t="shared" si="2"/>
        <v>#VALUE!</v>
      </c>
      <c r="F69" s="126" t="e">
        <f t="shared" si="3"/>
        <v>#VALUE!</v>
      </c>
    </row>
    <row r="70" spans="1:6" s="116" customFormat="1" ht="9" x14ac:dyDescent="0.15">
      <c r="A70" s="123">
        <v>47</v>
      </c>
      <c r="B70" s="124">
        <f t="shared" si="0"/>
        <v>66.579278860191579</v>
      </c>
      <c r="C70" s="125" t="e">
        <f t="shared" si="1"/>
        <v>#DIV/0!</v>
      </c>
      <c r="D70" s="126" t="e">
        <f t="shared" si="4"/>
        <v>#VALUE!</v>
      </c>
      <c r="E70" s="125" t="e">
        <f t="shared" si="2"/>
        <v>#VALUE!</v>
      </c>
      <c r="F70" s="126" t="e">
        <f t="shared" si="3"/>
        <v>#VALUE!</v>
      </c>
    </row>
    <row r="71" spans="1:6" s="116" customFormat="1" ht="9" x14ac:dyDescent="0.15">
      <c r="A71" s="123">
        <v>48</v>
      </c>
      <c r="B71" s="124">
        <f t="shared" si="0"/>
        <v>65.90614998797507</v>
      </c>
      <c r="C71" s="125" t="e">
        <f t="shared" si="1"/>
        <v>#DIV/0!</v>
      </c>
      <c r="D71" s="126" t="e">
        <f t="shared" si="4"/>
        <v>#VALUE!</v>
      </c>
      <c r="E71" s="125" t="e">
        <f t="shared" si="2"/>
        <v>#VALUE!</v>
      </c>
      <c r="F71" s="126" t="e">
        <f t="shared" si="3"/>
        <v>#VALUE!</v>
      </c>
    </row>
    <row r="72" spans="1:6" s="116" customFormat="1" ht="9" x14ac:dyDescent="0.15">
      <c r="A72" s="123">
        <v>49</v>
      </c>
      <c r="B72" s="124">
        <f t="shared" si="0"/>
        <v>65.251015864176722</v>
      </c>
      <c r="C72" s="125" t="e">
        <f t="shared" si="1"/>
        <v>#DIV/0!</v>
      </c>
      <c r="D72" s="126" t="e">
        <f t="shared" si="4"/>
        <v>#VALUE!</v>
      </c>
      <c r="E72" s="125" t="e">
        <f t="shared" si="2"/>
        <v>#VALUE!</v>
      </c>
      <c r="F72" s="126" t="e">
        <f t="shared" si="3"/>
        <v>#VALUE!</v>
      </c>
    </row>
    <row r="73" spans="1:6" s="116" customFormat="1" ht="9" x14ac:dyDescent="0.15">
      <c r="A73" s="123">
        <v>50</v>
      </c>
      <c r="B73" s="124">
        <f t="shared" si="0"/>
        <v>64.613090064981336</v>
      </c>
      <c r="C73" s="125" t="e">
        <f t="shared" si="1"/>
        <v>#DIV/0!</v>
      </c>
      <c r="D73" s="126" t="e">
        <f t="shared" si="4"/>
        <v>#VALUE!</v>
      </c>
      <c r="E73" s="125" t="e">
        <f t="shared" si="2"/>
        <v>#VALUE!</v>
      </c>
      <c r="F73" s="126" t="e">
        <f t="shared" si="3"/>
        <v>#VALUE!</v>
      </c>
    </row>
    <row r="74" spans="1:6" s="116" customFormat="1" ht="9" x14ac:dyDescent="0.15">
      <c r="A74" s="123">
        <v>51</v>
      </c>
      <c r="B74" s="124">
        <f t="shared" si="0"/>
        <v>63.991633806901206</v>
      </c>
      <c r="C74" s="125" t="e">
        <f t="shared" si="1"/>
        <v>#DIV/0!</v>
      </c>
      <c r="D74" s="126" t="e">
        <f t="shared" si="4"/>
        <v>#VALUE!</v>
      </c>
      <c r="E74" s="125" t="e">
        <f t="shared" si="2"/>
        <v>#VALUE!</v>
      </c>
      <c r="F74" s="126" t="e">
        <f t="shared" si="3"/>
        <v>#VALUE!</v>
      </c>
    </row>
    <row r="75" spans="1:6" s="116" customFormat="1" ht="9" x14ac:dyDescent="0.15">
      <c r="A75" s="123">
        <v>52</v>
      </c>
      <c r="B75" s="124">
        <f t="shared" si="0"/>
        <v>63.385952269637635</v>
      </c>
      <c r="C75" s="125" t="e">
        <f t="shared" si="1"/>
        <v>#DIV/0!</v>
      </c>
      <c r="D75" s="126" t="e">
        <f t="shared" si="4"/>
        <v>#VALUE!</v>
      </c>
      <c r="E75" s="125" t="e">
        <f t="shared" si="2"/>
        <v>#VALUE!</v>
      </c>
      <c r="F75" s="126" t="e">
        <f t="shared" si="3"/>
        <v>#VALUE!</v>
      </c>
    </row>
    <row r="76" spans="1:6" s="116" customFormat="1" ht="9" x14ac:dyDescent="0.15">
      <c r="A76" s="123">
        <v>53</v>
      </c>
      <c r="B76" s="124">
        <f t="shared" si="0"/>
        <v>62.795391262534139</v>
      </c>
      <c r="C76" s="125" t="e">
        <f t="shared" si="1"/>
        <v>#DIV/0!</v>
      </c>
      <c r="D76" s="126" t="e">
        <f t="shared" si="4"/>
        <v>#VALUE!</v>
      </c>
      <c r="E76" s="125" t="e">
        <f t="shared" si="2"/>
        <v>#VALUE!</v>
      </c>
      <c r="F76" s="126" t="e">
        <f t="shared" si="3"/>
        <v>#VALUE!</v>
      </c>
    </row>
    <row r="77" spans="1:6" s="116" customFormat="1" ht="9" x14ac:dyDescent="0.15">
      <c r="A77" s="123">
        <v>54</v>
      </c>
      <c r="B77" s="124">
        <f t="shared" si="0"/>
        <v>62.219334197066942</v>
      </c>
      <c r="C77" s="125" t="e">
        <f t="shared" si="1"/>
        <v>#DIV/0!</v>
      </c>
      <c r="D77" s="126" t="e">
        <f t="shared" si="4"/>
        <v>#VALUE!</v>
      </c>
      <c r="E77" s="125" t="e">
        <f t="shared" si="2"/>
        <v>#VALUE!</v>
      </c>
      <c r="F77" s="126" t="e">
        <f t="shared" si="3"/>
        <v>#VALUE!</v>
      </c>
    </row>
    <row r="78" spans="1:6" s="116" customFormat="1" ht="9" x14ac:dyDescent="0.15">
      <c r="A78" s="123">
        <v>55</v>
      </c>
      <c r="B78" s="124">
        <f t="shared" si="0"/>
        <v>61.657199332503211</v>
      </c>
      <c r="C78" s="125" t="e">
        <f t="shared" si="1"/>
        <v>#DIV/0!</v>
      </c>
      <c r="D78" s="126" t="e">
        <f t="shared" si="4"/>
        <v>#VALUE!</v>
      </c>
      <c r="E78" s="125" t="e">
        <f t="shared" si="2"/>
        <v>#VALUE!</v>
      </c>
      <c r="F78" s="126" t="e">
        <f t="shared" si="3"/>
        <v>#VALUE!</v>
      </c>
    </row>
    <row r="79" spans="1:6" s="116" customFormat="1" ht="9" x14ac:dyDescent="0.15">
      <c r="A79" s="123">
        <v>56</v>
      </c>
      <c r="B79" s="124">
        <f t="shared" si="0"/>
        <v>61.108437265887083</v>
      </c>
      <c r="C79" s="125" t="e">
        <f t="shared" si="1"/>
        <v>#DIV/0!</v>
      </c>
      <c r="D79" s="126" t="e">
        <f t="shared" si="4"/>
        <v>#VALUE!</v>
      </c>
      <c r="E79" s="125" t="e">
        <f t="shared" si="2"/>
        <v>#VALUE!</v>
      </c>
      <c r="F79" s="126" t="e">
        <f t="shared" si="3"/>
        <v>#VALUE!</v>
      </c>
    </row>
    <row r="80" spans="1:6" s="116" customFormat="1" ht="9" x14ac:dyDescent="0.15">
      <c r="A80" s="123">
        <v>57</v>
      </c>
      <c r="B80" s="124">
        <f t="shared" si="0"/>
        <v>60.572528640990036</v>
      </c>
      <c r="C80" s="125" t="e">
        <f t="shared" si="1"/>
        <v>#DIV/0!</v>
      </c>
      <c r="D80" s="126" t="e">
        <f t="shared" si="4"/>
        <v>#VALUE!</v>
      </c>
      <c r="E80" s="125" t="e">
        <f t="shared" si="2"/>
        <v>#VALUE!</v>
      </c>
      <c r="F80" s="126" t="e">
        <f t="shared" si="3"/>
        <v>#VALUE!</v>
      </c>
    </row>
    <row r="81" spans="1:6" s="116" customFormat="1" ht="9" x14ac:dyDescent="0.15">
      <c r="A81" s="123">
        <v>58</v>
      </c>
      <c r="B81" s="124">
        <f t="shared" si="0"/>
        <v>60.048982053868471</v>
      </c>
      <c r="C81" s="125" t="e">
        <f t="shared" si="1"/>
        <v>#DIV/0!</v>
      </c>
      <c r="D81" s="126" t="e">
        <f t="shared" si="4"/>
        <v>#VALUE!</v>
      </c>
      <c r="E81" s="125" t="e">
        <f t="shared" si="2"/>
        <v>#VALUE!</v>
      </c>
      <c r="F81" s="126" t="e">
        <f t="shared" si="3"/>
        <v>#VALUE!</v>
      </c>
    </row>
    <row r="82" spans="1:6" s="116" customFormat="1" ht="9" x14ac:dyDescent="0.15">
      <c r="A82" s="123">
        <v>59</v>
      </c>
      <c r="B82" s="124">
        <f t="shared" si="0"/>
        <v>59.537332135278575</v>
      </c>
      <c r="C82" s="125" t="e">
        <f t="shared" si="1"/>
        <v>#DIV/0!</v>
      </c>
      <c r="D82" s="126" t="e">
        <f t="shared" si="4"/>
        <v>#VALUE!</v>
      </c>
      <c r="E82" s="125" t="e">
        <f t="shared" si="2"/>
        <v>#VALUE!</v>
      </c>
      <c r="F82" s="126" t="e">
        <f t="shared" si="3"/>
        <v>#VALUE!</v>
      </c>
    </row>
    <row r="83" spans="1:6" s="116" customFormat="1" ht="9" x14ac:dyDescent="0.15">
      <c r="A83" s="123">
        <v>60</v>
      </c>
      <c r="B83" s="124">
        <f t="shared" si="0"/>
        <v>59.037137792464918</v>
      </c>
      <c r="C83" s="125" t="e">
        <f t="shared" si="1"/>
        <v>#DIV/0!</v>
      </c>
      <c r="D83" s="126" t="e">
        <f t="shared" si="4"/>
        <v>#VALUE!</v>
      </c>
      <c r="E83" s="125" t="e">
        <f t="shared" si="2"/>
        <v>#VALUE!</v>
      </c>
      <c r="F83" s="126" t="e">
        <f t="shared" si="3"/>
        <v>#VALUE!</v>
      </c>
    </row>
    <row r="84" spans="1:6" s="116" customFormat="1" ht="9" x14ac:dyDescent="0.15">
      <c r="A84" s="123">
        <v>61</v>
      </c>
      <c r="B84" s="124">
        <f t="shared" si="0"/>
        <v>58.547980594813055</v>
      </c>
      <c r="C84" s="125" t="e">
        <f t="shared" si="1"/>
        <v>#DIV/0!</v>
      </c>
      <c r="D84" s="126" t="e">
        <f t="shared" si="4"/>
        <v>#VALUE!</v>
      </c>
      <c r="E84" s="125" t="e">
        <f t="shared" si="2"/>
        <v>#VALUE!</v>
      </c>
      <c r="F84" s="126" t="e">
        <f t="shared" si="3"/>
        <v>#VALUE!</v>
      </c>
    </row>
    <row r="85" spans="1:6" s="116" customFormat="1" ht="9" x14ac:dyDescent="0.15">
      <c r="A85" s="123">
        <v>62</v>
      </c>
      <c r="B85" s="124">
        <f t="shared" si="0"/>
        <v>58.069463289581975</v>
      </c>
      <c r="C85" s="125" t="e">
        <f t="shared" si="1"/>
        <v>#DIV/0!</v>
      </c>
      <c r="D85" s="126" t="e">
        <f t="shared" si="4"/>
        <v>#VALUE!</v>
      </c>
      <c r="E85" s="125" t="e">
        <f t="shared" si="2"/>
        <v>#VALUE!</v>
      </c>
      <c r="F85" s="126" t="e">
        <f t="shared" si="3"/>
        <v>#VALUE!</v>
      </c>
    </row>
    <row r="86" spans="1:6" s="116" customFormat="1" ht="9" x14ac:dyDescent="0.15">
      <c r="A86" s="123">
        <v>63</v>
      </c>
      <c r="B86" s="124">
        <f t="shared" si="0"/>
        <v>57.601208435440611</v>
      </c>
      <c r="C86" s="125" t="e">
        <f t="shared" si="1"/>
        <v>#DIV/0!</v>
      </c>
      <c r="D86" s="126" t="e">
        <f t="shared" si="4"/>
        <v>#VALUE!</v>
      </c>
      <c r="E86" s="125" t="e">
        <f t="shared" si="2"/>
        <v>#VALUE!</v>
      </c>
      <c r="F86" s="126" t="e">
        <f t="shared" si="3"/>
        <v>#VALUE!</v>
      </c>
    </row>
    <row r="87" spans="1:6" s="116" customFormat="1" ht="9" x14ac:dyDescent="0.15">
      <c r="A87" s="123">
        <v>64</v>
      </c>
      <c r="B87" s="124">
        <f t="shared" si="0"/>
        <v>57.14285714285716</v>
      </c>
      <c r="C87" s="125" t="e">
        <f t="shared" si="1"/>
        <v>#DIV/0!</v>
      </c>
      <c r="D87" s="126" t="e">
        <f t="shared" si="4"/>
        <v>#VALUE!</v>
      </c>
      <c r="E87" s="125" t="e">
        <f t="shared" si="2"/>
        <v>#VALUE!</v>
      </c>
      <c r="F87" s="126" t="e">
        <f t="shared" si="3"/>
        <v>#VALUE!</v>
      </c>
    </row>
    <row r="88" spans="1:6" s="116" customFormat="1" ht="9" x14ac:dyDescent="0.15">
      <c r="A88" s="123">
        <v>65</v>
      </c>
      <c r="B88" s="124">
        <f t="shared" ref="B88:B143" si="5">$C$11/(A88^(2/3)+$C$10)</f>
        <v>56.69406791155339</v>
      </c>
      <c r="C88" s="125" t="e">
        <f t="shared" ref="C88:C143" si="6">C$7+0.06*$C$6*$A88</f>
        <v>#DIV/0!</v>
      </c>
      <c r="D88" s="126" t="e">
        <f t="shared" si="4"/>
        <v>#VALUE!</v>
      </c>
      <c r="E88" s="125" t="e">
        <f t="shared" ref="E88:E143" si="7">E$7+0.06*$C$6*$A88</f>
        <v>#VALUE!</v>
      </c>
      <c r="F88" s="126" t="e">
        <f t="shared" ref="F88:F143" si="8">(($B88-E$9/2)*$A88/6*$C$5)/E88</f>
        <v>#VALUE!</v>
      </c>
    </row>
    <row r="89" spans="1:6" s="116" customFormat="1" ht="9" x14ac:dyDescent="0.15">
      <c r="A89" s="123">
        <v>66</v>
      </c>
      <c r="B89" s="124">
        <f t="shared" si="5"/>
        <v>56.25451555626131</v>
      </c>
      <c r="C89" s="125" t="e">
        <f t="shared" si="6"/>
        <v>#DIV/0!</v>
      </c>
      <c r="D89" s="126" t="e">
        <f t="shared" ref="D89:D143" si="9">(($B89-C$9/2)*$A89/6*$C$5)/C89</f>
        <v>#VALUE!</v>
      </c>
      <c r="E89" s="125" t="e">
        <f t="shared" si="7"/>
        <v>#VALUE!</v>
      </c>
      <c r="F89" s="126" t="e">
        <f t="shared" si="8"/>
        <v>#VALUE!</v>
      </c>
    </row>
    <row r="90" spans="1:6" s="116" customFormat="1" ht="9" x14ac:dyDescent="0.15">
      <c r="A90" s="123">
        <v>67</v>
      </c>
      <c r="B90" s="124">
        <f t="shared" si="5"/>
        <v>55.823890212923558</v>
      </c>
      <c r="C90" s="125" t="e">
        <f t="shared" si="6"/>
        <v>#DIV/0!</v>
      </c>
      <c r="D90" s="126" t="e">
        <f t="shared" si="9"/>
        <v>#VALUE!</v>
      </c>
      <c r="E90" s="125" t="e">
        <f t="shared" si="7"/>
        <v>#VALUE!</v>
      </c>
      <c r="F90" s="126" t="e">
        <f t="shared" si="8"/>
        <v>#VALUE!</v>
      </c>
    </row>
    <row r="91" spans="1:6" s="116" customFormat="1" ht="9" x14ac:dyDescent="0.15">
      <c r="A91" s="123">
        <v>68</v>
      </c>
      <c r="B91" s="124">
        <f t="shared" si="5"/>
        <v>55.401896418279229</v>
      </c>
      <c r="C91" s="125" t="e">
        <f t="shared" si="6"/>
        <v>#DIV/0!</v>
      </c>
      <c r="D91" s="126" t="e">
        <f t="shared" si="9"/>
        <v>#VALUE!</v>
      </c>
      <c r="E91" s="125" t="e">
        <f t="shared" si="7"/>
        <v>#VALUE!</v>
      </c>
      <c r="F91" s="126" t="e">
        <f t="shared" si="8"/>
        <v>#VALUE!</v>
      </c>
    </row>
    <row r="92" spans="1:6" s="116" customFormat="1" ht="9" x14ac:dyDescent="0.15">
      <c r="A92" s="123">
        <v>69</v>
      </c>
      <c r="B92" s="124">
        <f t="shared" si="5"/>
        <v>54.988252256484621</v>
      </c>
      <c r="C92" s="125" t="e">
        <f t="shared" si="6"/>
        <v>#DIV/0!</v>
      </c>
      <c r="D92" s="126" t="e">
        <f t="shared" si="9"/>
        <v>#VALUE!</v>
      </c>
      <c r="E92" s="125" t="e">
        <f t="shared" si="7"/>
        <v>#VALUE!</v>
      </c>
      <c r="F92" s="126" t="e">
        <f t="shared" si="8"/>
        <v>#VALUE!</v>
      </c>
    </row>
    <row r="93" spans="1:6" s="116" customFormat="1" ht="9" x14ac:dyDescent="0.15">
      <c r="A93" s="123">
        <v>70</v>
      </c>
      <c r="B93" s="124">
        <f t="shared" si="5"/>
        <v>54.582688567046802</v>
      </c>
      <c r="C93" s="125" t="e">
        <f t="shared" si="6"/>
        <v>#DIV/0!</v>
      </c>
      <c r="D93" s="126" t="e">
        <f t="shared" si="9"/>
        <v>#VALUE!</v>
      </c>
      <c r="E93" s="125" t="e">
        <f t="shared" si="7"/>
        <v>#VALUE!</v>
      </c>
      <c r="F93" s="126" t="e">
        <f t="shared" si="8"/>
        <v>#VALUE!</v>
      </c>
    </row>
    <row r="94" spans="1:6" s="116" customFormat="1" ht="9" x14ac:dyDescent="0.15">
      <c r="A94" s="123">
        <v>71</v>
      </c>
      <c r="B94" s="124">
        <f t="shared" si="5"/>
        <v>54.184948208907279</v>
      </c>
      <c r="C94" s="125" t="e">
        <f t="shared" si="6"/>
        <v>#DIV/0!</v>
      </c>
      <c r="D94" s="126" t="e">
        <f t="shared" si="9"/>
        <v>#VALUE!</v>
      </c>
      <c r="E94" s="125" t="e">
        <f t="shared" si="7"/>
        <v>#VALUE!</v>
      </c>
      <c r="F94" s="126" t="e">
        <f t="shared" si="8"/>
        <v>#VALUE!</v>
      </c>
    </row>
    <row r="95" spans="1:6" s="116" customFormat="1" ht="9" x14ac:dyDescent="0.15">
      <c r="A95" s="123">
        <v>72</v>
      </c>
      <c r="B95" s="124">
        <f t="shared" si="5"/>
        <v>53.794785376009742</v>
      </c>
      <c r="C95" s="125" t="e">
        <f t="shared" si="6"/>
        <v>#DIV/0!</v>
      </c>
      <c r="D95" s="126" t="e">
        <f t="shared" si="9"/>
        <v>#VALUE!</v>
      </c>
      <c r="E95" s="125" t="e">
        <f t="shared" si="7"/>
        <v>#VALUE!</v>
      </c>
      <c r="F95" s="126" t="e">
        <f t="shared" si="8"/>
        <v>#VALUE!</v>
      </c>
    </row>
    <row r="96" spans="1:6" s="116" customFormat="1" ht="9" x14ac:dyDescent="0.15">
      <c r="A96" s="123">
        <v>73</v>
      </c>
      <c r="B96" s="124">
        <f t="shared" si="5"/>
        <v>53.411964960129239</v>
      </c>
      <c r="C96" s="125" t="e">
        <f t="shared" si="6"/>
        <v>#DIV/0!</v>
      </c>
      <c r="D96" s="126" t="e">
        <f t="shared" si="9"/>
        <v>#VALUE!</v>
      </c>
      <c r="E96" s="125" t="e">
        <f t="shared" si="7"/>
        <v>#VALUE!</v>
      </c>
      <c r="F96" s="126" t="e">
        <f t="shared" si="8"/>
        <v>#VALUE!</v>
      </c>
    </row>
    <row r="97" spans="1:6" s="116" customFormat="1" ht="9" x14ac:dyDescent="0.15">
      <c r="A97" s="123">
        <v>74</v>
      </c>
      <c r="B97" s="124">
        <f t="shared" si="5"/>
        <v>53.036261957137526</v>
      </c>
      <c r="C97" s="125" t="e">
        <f t="shared" si="6"/>
        <v>#DIV/0!</v>
      </c>
      <c r="D97" s="126" t="e">
        <f t="shared" si="9"/>
        <v>#VALUE!</v>
      </c>
      <c r="E97" s="125" t="e">
        <f t="shared" si="7"/>
        <v>#VALUE!</v>
      </c>
      <c r="F97" s="126" t="e">
        <f t="shared" si="8"/>
        <v>#VALUE!</v>
      </c>
    </row>
    <row r="98" spans="1:6" s="116" customFormat="1" ht="9" x14ac:dyDescent="0.15">
      <c r="A98" s="123">
        <v>75</v>
      </c>
      <c r="B98" s="124">
        <f t="shared" si="5"/>
        <v>52.667460913232233</v>
      </c>
      <c r="C98" s="125" t="e">
        <f t="shared" si="6"/>
        <v>#DIV/0!</v>
      </c>
      <c r="D98" s="126" t="e">
        <f t="shared" si="9"/>
        <v>#VALUE!</v>
      </c>
      <c r="E98" s="125" t="e">
        <f t="shared" si="7"/>
        <v>#VALUE!</v>
      </c>
      <c r="F98" s="126" t="e">
        <f t="shared" si="8"/>
        <v>#VALUE!</v>
      </c>
    </row>
    <row r="99" spans="1:6" s="116" customFormat="1" ht="9" x14ac:dyDescent="0.15">
      <c r="A99" s="123">
        <v>76</v>
      </c>
      <c r="B99" s="124">
        <f t="shared" si="5"/>
        <v>52.305355407976009</v>
      </c>
      <c r="C99" s="125" t="e">
        <f t="shared" si="6"/>
        <v>#DIV/0!</v>
      </c>
      <c r="D99" s="126" t="e">
        <f t="shared" si="9"/>
        <v>#VALUE!</v>
      </c>
      <c r="E99" s="125" t="e">
        <f t="shared" si="7"/>
        <v>#VALUE!</v>
      </c>
      <c r="F99" s="126" t="e">
        <f t="shared" si="8"/>
        <v>#VALUE!</v>
      </c>
    </row>
    <row r="100" spans="1:6" s="116" customFormat="1" ht="9" x14ac:dyDescent="0.15">
      <c r="A100" s="123">
        <v>77</v>
      </c>
      <c r="B100" s="124">
        <f t="shared" si="5"/>
        <v>51.94974757127671</v>
      </c>
      <c r="C100" s="125" t="e">
        <f t="shared" si="6"/>
        <v>#DIV/0!</v>
      </c>
      <c r="D100" s="126" t="e">
        <f t="shared" si="9"/>
        <v>#VALUE!</v>
      </c>
      <c r="E100" s="125" t="e">
        <f t="shared" si="7"/>
        <v>#VALUE!</v>
      </c>
      <c r="F100" s="126" t="e">
        <f t="shared" si="8"/>
        <v>#VALUE!</v>
      </c>
    </row>
    <row r="101" spans="1:6" s="116" customFormat="1" ht="9" x14ac:dyDescent="0.15">
      <c r="A101" s="123">
        <v>78</v>
      </c>
      <c r="B101" s="124">
        <f t="shared" si="5"/>
        <v>51.600447631694891</v>
      </c>
      <c r="C101" s="125" t="e">
        <f t="shared" si="6"/>
        <v>#DIV/0!</v>
      </c>
      <c r="D101" s="126" t="e">
        <f t="shared" si="9"/>
        <v>#VALUE!</v>
      </c>
      <c r="E101" s="125" t="e">
        <f t="shared" si="7"/>
        <v>#VALUE!</v>
      </c>
      <c r="F101" s="126" t="e">
        <f t="shared" si="8"/>
        <v>#VALUE!</v>
      </c>
    </row>
    <row r="102" spans="1:6" s="116" customFormat="1" ht="9" x14ac:dyDescent="0.15">
      <c r="A102" s="123">
        <v>79</v>
      </c>
      <c r="B102" s="124">
        <f t="shared" si="5"/>
        <v>51.257273493696175</v>
      </c>
      <c r="C102" s="125" t="e">
        <f t="shared" si="6"/>
        <v>#DIV/0!</v>
      </c>
      <c r="D102" s="126" t="e">
        <f t="shared" si="9"/>
        <v>#VALUE!</v>
      </c>
      <c r="E102" s="125" t="e">
        <f t="shared" si="7"/>
        <v>#VALUE!</v>
      </c>
      <c r="F102" s="126" t="e">
        <f t="shared" si="8"/>
        <v>#VALUE!</v>
      </c>
    </row>
    <row r="103" spans="1:6" s="116" customFormat="1" ht="9" x14ac:dyDescent="0.15">
      <c r="A103" s="123">
        <v>80</v>
      </c>
      <c r="B103" s="124">
        <f t="shared" si="5"/>
        <v>50.920050341672813</v>
      </c>
      <c r="C103" s="125" t="e">
        <f t="shared" si="6"/>
        <v>#DIV/0!</v>
      </c>
      <c r="D103" s="126" t="e">
        <f t="shared" si="9"/>
        <v>#VALUE!</v>
      </c>
      <c r="E103" s="125" t="e">
        <f t="shared" si="7"/>
        <v>#VALUE!</v>
      </c>
      <c r="F103" s="126" t="e">
        <f t="shared" si="8"/>
        <v>#VALUE!</v>
      </c>
    </row>
    <row r="104" spans="1:6" s="116" customFormat="1" ht="9" x14ac:dyDescent="0.15">
      <c r="A104" s="123">
        <v>81</v>
      </c>
      <c r="B104" s="124">
        <f t="shared" si="5"/>
        <v>50.588610268746258</v>
      </c>
      <c r="C104" s="125" t="e">
        <f t="shared" si="6"/>
        <v>#DIV/0!</v>
      </c>
      <c r="D104" s="126" t="e">
        <f t="shared" si="9"/>
        <v>#VALUE!</v>
      </c>
      <c r="E104" s="125" t="e">
        <f t="shared" si="7"/>
        <v>#VALUE!</v>
      </c>
      <c r="F104" s="126" t="e">
        <f t="shared" si="8"/>
        <v>#VALUE!</v>
      </c>
    </row>
    <row r="105" spans="1:6" s="116" customFormat="1" ht="9" x14ac:dyDescent="0.15">
      <c r="A105" s="123">
        <v>82</v>
      </c>
      <c r="B105" s="124">
        <f t="shared" si="5"/>
        <v>50.26279192853174</v>
      </c>
      <c r="C105" s="125" t="e">
        <f t="shared" si="6"/>
        <v>#DIV/0!</v>
      </c>
      <c r="D105" s="126" t="e">
        <f t="shared" si="9"/>
        <v>#VALUE!</v>
      </c>
      <c r="E105" s="125" t="e">
        <f t="shared" si="7"/>
        <v>#VALUE!</v>
      </c>
      <c r="F105" s="126" t="e">
        <f t="shared" si="8"/>
        <v>#VALUE!</v>
      </c>
    </row>
    <row r="106" spans="1:6" s="116" customFormat="1" ht="9" x14ac:dyDescent="0.15">
      <c r="A106" s="123">
        <v>83</v>
      </c>
      <c r="B106" s="124">
        <f t="shared" si="5"/>
        <v>49.94244020819832</v>
      </c>
      <c r="C106" s="125" t="e">
        <f t="shared" si="6"/>
        <v>#DIV/0!</v>
      </c>
      <c r="D106" s="126" t="e">
        <f t="shared" si="9"/>
        <v>#VALUE!</v>
      </c>
      <c r="E106" s="125" t="e">
        <f t="shared" si="7"/>
        <v>#VALUE!</v>
      </c>
      <c r="F106" s="126" t="e">
        <f t="shared" si="8"/>
        <v>#VALUE!</v>
      </c>
    </row>
    <row r="107" spans="1:6" s="116" customFormat="1" ht="9" x14ac:dyDescent="0.15">
      <c r="A107" s="123">
        <v>84</v>
      </c>
      <c r="B107" s="124">
        <f t="shared" si="5"/>
        <v>49.627405921296912</v>
      </c>
      <c r="C107" s="125" t="e">
        <f t="shared" si="6"/>
        <v>#DIV/0!</v>
      </c>
      <c r="D107" s="126" t="e">
        <f t="shared" si="9"/>
        <v>#VALUE!</v>
      </c>
      <c r="E107" s="125" t="e">
        <f t="shared" si="7"/>
        <v>#VALUE!</v>
      </c>
      <c r="F107" s="126" t="e">
        <f t="shared" si="8"/>
        <v>#VALUE!</v>
      </c>
    </row>
    <row r="108" spans="1:6" s="116" customFormat="1" ht="9" x14ac:dyDescent="0.15">
      <c r="A108" s="123">
        <v>85</v>
      </c>
      <c r="B108" s="124">
        <f t="shared" si="5"/>
        <v>49.317545518953835</v>
      </c>
      <c r="C108" s="125" t="e">
        <f t="shared" si="6"/>
        <v>#DIV/0!</v>
      </c>
      <c r="D108" s="126" t="e">
        <f t="shared" si="9"/>
        <v>#VALUE!</v>
      </c>
      <c r="E108" s="125" t="e">
        <f t="shared" si="7"/>
        <v>#VALUE!</v>
      </c>
      <c r="F108" s="126" t="e">
        <f t="shared" si="8"/>
        <v>#VALUE!</v>
      </c>
    </row>
    <row r="109" spans="1:6" s="116" customFormat="1" ht="9" x14ac:dyDescent="0.15">
      <c r="A109" s="123">
        <v>86</v>
      </c>
      <c r="B109" s="124">
        <f t="shared" si="5"/>
        <v>49.012720818141752</v>
      </c>
      <c r="C109" s="125" t="e">
        <f t="shared" si="6"/>
        <v>#DIV/0!</v>
      </c>
      <c r="D109" s="126" t="e">
        <f t="shared" si="9"/>
        <v>#VALUE!</v>
      </c>
      <c r="E109" s="125" t="e">
        <f t="shared" si="7"/>
        <v>#VALUE!</v>
      </c>
      <c r="F109" s="126" t="e">
        <f t="shared" si="8"/>
        <v>#VALUE!</v>
      </c>
    </row>
    <row r="110" spans="1:6" s="116" customFormat="1" ht="9" x14ac:dyDescent="0.15">
      <c r="A110" s="123">
        <v>87</v>
      </c>
      <c r="B110" s="124">
        <f t="shared" si="5"/>
        <v>48.712798745842804</v>
      </c>
      <c r="C110" s="125" t="e">
        <f t="shared" si="6"/>
        <v>#DIV/0!</v>
      </c>
      <c r="D110" s="126" t="e">
        <f t="shared" si="9"/>
        <v>#VALUE!</v>
      </c>
      <c r="E110" s="125" t="e">
        <f t="shared" si="7"/>
        <v>#VALUE!</v>
      </c>
      <c r="F110" s="126" t="e">
        <f t="shared" si="8"/>
        <v>#VALUE!</v>
      </c>
    </row>
    <row r="111" spans="1:6" s="116" customFormat="1" ht="9" x14ac:dyDescent="0.15">
      <c r="A111" s="123">
        <v>88</v>
      </c>
      <c r="B111" s="124">
        <f t="shared" si="5"/>
        <v>48.417651098013806</v>
      </c>
      <c r="C111" s="125" t="e">
        <f t="shared" si="6"/>
        <v>#DIV/0!</v>
      </c>
      <c r="D111" s="126" t="e">
        <f t="shared" si="9"/>
        <v>#VALUE!</v>
      </c>
      <c r="E111" s="125" t="e">
        <f t="shared" si="7"/>
        <v>#VALUE!</v>
      </c>
      <c r="F111" s="126" t="e">
        <f t="shared" si="8"/>
        <v>#VALUE!</v>
      </c>
    </row>
    <row r="112" spans="1:6" s="116" customFormat="1" ht="9" x14ac:dyDescent="0.15">
      <c r="A112" s="123">
        <v>89</v>
      </c>
      <c r="B112" s="124">
        <f t="shared" si="5"/>
        <v>48.127154312347955</v>
      </c>
      <c r="C112" s="125" t="e">
        <f t="shared" si="6"/>
        <v>#DIV/0!</v>
      </c>
      <c r="D112" s="126" t="e">
        <f t="shared" si="9"/>
        <v>#VALUE!</v>
      </c>
      <c r="E112" s="125" t="e">
        <f t="shared" si="7"/>
        <v>#VALUE!</v>
      </c>
      <c r="F112" s="126" t="e">
        <f t="shared" si="8"/>
        <v>#VALUE!</v>
      </c>
    </row>
    <row r="113" spans="1:6" s="116" customFormat="1" ht="9" x14ac:dyDescent="0.15">
      <c r="A113" s="123">
        <v>90</v>
      </c>
      <c r="B113" s="124">
        <f t="shared" si="5"/>
        <v>47.841189253906798</v>
      </c>
      <c r="C113" s="125" t="e">
        <f t="shared" si="6"/>
        <v>#DIV/0!</v>
      </c>
      <c r="D113" s="126" t="e">
        <f t="shared" si="9"/>
        <v>#VALUE!</v>
      </c>
      <c r="E113" s="125" t="e">
        <f t="shared" si="7"/>
        <v>#VALUE!</v>
      </c>
      <c r="F113" s="126" t="e">
        <f t="shared" si="8"/>
        <v>#VALUE!</v>
      </c>
    </row>
    <row r="114" spans="1:6" s="116" customFormat="1" ht="9" x14ac:dyDescent="0.15">
      <c r="A114" s="123">
        <v>91</v>
      </c>
      <c r="B114" s="124">
        <f t="shared" si="5"/>
        <v>47.559641012766789</v>
      </c>
      <c r="C114" s="125" t="e">
        <f t="shared" si="6"/>
        <v>#DIV/0!</v>
      </c>
      <c r="D114" s="126" t="e">
        <f t="shared" si="9"/>
        <v>#VALUE!</v>
      </c>
      <c r="E114" s="125" t="e">
        <f t="shared" si="7"/>
        <v>#VALUE!</v>
      </c>
      <c r="F114" s="126" t="e">
        <f t="shared" si="8"/>
        <v>#VALUE!</v>
      </c>
    </row>
    <row r="115" spans="1:6" s="116" customFormat="1" ht="9" x14ac:dyDescent="0.15">
      <c r="A115" s="123">
        <v>92</v>
      </c>
      <c r="B115" s="124">
        <f t="shared" si="5"/>
        <v>47.282398712890128</v>
      </c>
      <c r="C115" s="125" t="e">
        <f t="shared" si="6"/>
        <v>#DIV/0!</v>
      </c>
      <c r="D115" s="126" t="e">
        <f t="shared" si="9"/>
        <v>#VALUE!</v>
      </c>
      <c r="E115" s="125" t="e">
        <f t="shared" si="7"/>
        <v>#VALUE!</v>
      </c>
      <c r="F115" s="126" t="e">
        <f t="shared" si="8"/>
        <v>#VALUE!</v>
      </c>
    </row>
    <row r="116" spans="1:6" s="116" customFormat="1" ht="9" x14ac:dyDescent="0.15">
      <c r="A116" s="123">
        <v>93</v>
      </c>
      <c r="B116" s="124">
        <f t="shared" si="5"/>
        <v>47.009355331489161</v>
      </c>
      <c r="C116" s="125" t="e">
        <f t="shared" si="6"/>
        <v>#DIV/0!</v>
      </c>
      <c r="D116" s="126" t="e">
        <f t="shared" si="9"/>
        <v>#VALUE!</v>
      </c>
      <c r="E116" s="125" t="e">
        <f t="shared" si="7"/>
        <v>#VALUE!</v>
      </c>
      <c r="F116" s="126" t="e">
        <f t="shared" si="8"/>
        <v>#VALUE!</v>
      </c>
    </row>
    <row r="117" spans="1:6" s="116" customFormat="1" ht="9" x14ac:dyDescent="0.15">
      <c r="A117" s="123">
        <v>94</v>
      </c>
      <c r="B117" s="124">
        <f t="shared" si="5"/>
        <v>46.740407528208074</v>
      </c>
      <c r="C117" s="125" t="e">
        <f t="shared" si="6"/>
        <v>#DIV/0!</v>
      </c>
      <c r="D117" s="126" t="e">
        <f t="shared" si="9"/>
        <v>#VALUE!</v>
      </c>
      <c r="E117" s="125" t="e">
        <f t="shared" si="7"/>
        <v>#VALUE!</v>
      </c>
      <c r="F117" s="126" t="e">
        <f t="shared" si="8"/>
        <v>#VALUE!</v>
      </c>
    </row>
    <row r="118" spans="1:6" s="116" customFormat="1" ht="9" x14ac:dyDescent="0.15">
      <c r="A118" s="123">
        <v>95</v>
      </c>
      <c r="B118" s="124">
        <f t="shared" si="5"/>
        <v>46.475455483495764</v>
      </c>
      <c r="C118" s="125" t="e">
        <f t="shared" si="6"/>
        <v>#DIV/0!</v>
      </c>
      <c r="D118" s="126" t="e">
        <f t="shared" si="9"/>
        <v>#VALUE!</v>
      </c>
      <c r="E118" s="125" t="e">
        <f t="shared" si="7"/>
        <v>#VALUE!</v>
      </c>
      <c r="F118" s="126" t="e">
        <f t="shared" si="8"/>
        <v>#VALUE!</v>
      </c>
    </row>
    <row r="119" spans="1:6" s="116" customFormat="1" ht="9" x14ac:dyDescent="0.15">
      <c r="A119" s="123">
        <v>96</v>
      </c>
      <c r="B119" s="124">
        <f t="shared" si="5"/>
        <v>46.214402745589162</v>
      </c>
      <c r="C119" s="125" t="e">
        <f t="shared" si="6"/>
        <v>#DIV/0!</v>
      </c>
      <c r="D119" s="126" t="e">
        <f t="shared" si="9"/>
        <v>#VALUE!</v>
      </c>
      <c r="E119" s="125" t="e">
        <f t="shared" si="7"/>
        <v>#VALUE!</v>
      </c>
      <c r="F119" s="126" t="e">
        <f t="shared" si="8"/>
        <v>#VALUE!</v>
      </c>
    </row>
    <row r="120" spans="1:6" s="116" customFormat="1" ht="9" x14ac:dyDescent="0.15">
      <c r="A120" s="123">
        <v>97</v>
      </c>
      <c r="B120" s="124">
        <f t="shared" si="5"/>
        <v>45.957156085568535</v>
      </c>
      <c r="C120" s="125" t="e">
        <f t="shared" si="6"/>
        <v>#DIV/0!</v>
      </c>
      <c r="D120" s="126" t="e">
        <f t="shared" si="9"/>
        <v>#VALUE!</v>
      </c>
      <c r="E120" s="125" t="e">
        <f t="shared" si="7"/>
        <v>#VALUE!</v>
      </c>
      <c r="F120" s="126" t="e">
        <f t="shared" si="8"/>
        <v>#VALUE!</v>
      </c>
    </row>
    <row r="121" spans="1:6" s="116" customFormat="1" ht="9" x14ac:dyDescent="0.15">
      <c r="A121" s="123">
        <v>98</v>
      </c>
      <c r="B121" s="124">
        <f t="shared" si="5"/>
        <v>45.703625359985153</v>
      </c>
      <c r="C121" s="125" t="e">
        <f t="shared" si="6"/>
        <v>#DIV/0!</v>
      </c>
      <c r="D121" s="126" t="e">
        <f t="shared" si="9"/>
        <v>#VALUE!</v>
      </c>
      <c r="E121" s="125" t="e">
        <f t="shared" si="7"/>
        <v>#VALUE!</v>
      </c>
      <c r="F121" s="126" t="e">
        <f t="shared" si="8"/>
        <v>#VALUE!</v>
      </c>
    </row>
    <row r="122" spans="1:6" s="116" customFormat="1" ht="9" x14ac:dyDescent="0.15">
      <c r="A122" s="123">
        <v>99</v>
      </c>
      <c r="B122" s="124">
        <f t="shared" si="5"/>
        <v>45.453723380596443</v>
      </c>
      <c r="C122" s="125" t="e">
        <f t="shared" si="6"/>
        <v>#DIV/0!</v>
      </c>
      <c r="D122" s="126" t="e">
        <f t="shared" si="9"/>
        <v>#VALUE!</v>
      </c>
      <c r="E122" s="125" t="e">
        <f t="shared" si="7"/>
        <v>#VALUE!</v>
      </c>
      <c r="F122" s="126" t="e">
        <f t="shared" si="8"/>
        <v>#VALUE!</v>
      </c>
    </row>
    <row r="123" spans="1:6" s="116" customFormat="1" ht="9" x14ac:dyDescent="0.15">
      <c r="A123" s="123">
        <v>100</v>
      </c>
      <c r="B123" s="124">
        <f t="shared" si="5"/>
        <v>45.207365790777317</v>
      </c>
      <c r="C123" s="125" t="e">
        <f t="shared" si="6"/>
        <v>#DIV/0!</v>
      </c>
      <c r="D123" s="126" t="e">
        <f t="shared" si="9"/>
        <v>#VALUE!</v>
      </c>
      <c r="E123" s="125" t="e">
        <f t="shared" si="7"/>
        <v>#VALUE!</v>
      </c>
      <c r="F123" s="126" t="e">
        <f t="shared" si="8"/>
        <v>#VALUE!</v>
      </c>
    </row>
    <row r="124" spans="1:6" s="116" customFormat="1" ht="9" x14ac:dyDescent="0.15">
      <c r="A124" s="123">
        <v>101</v>
      </c>
      <c r="B124" s="124">
        <f t="shared" si="5"/>
        <v>44.964470948205786</v>
      </c>
      <c r="C124" s="125" t="e">
        <f t="shared" si="6"/>
        <v>#DIV/0!</v>
      </c>
      <c r="D124" s="126" t="e">
        <f t="shared" si="9"/>
        <v>#VALUE!</v>
      </c>
      <c r="E124" s="125" t="e">
        <f t="shared" si="7"/>
        <v>#VALUE!</v>
      </c>
      <c r="F124" s="126" t="e">
        <f t="shared" si="8"/>
        <v>#VALUE!</v>
      </c>
    </row>
    <row r="125" spans="1:6" s="116" customFormat="1" ht="9" x14ac:dyDescent="0.15">
      <c r="A125" s="123">
        <v>102</v>
      </c>
      <c r="B125" s="124">
        <f t="shared" si="5"/>
        <v>44.724959813448642</v>
      </c>
      <c r="C125" s="125" t="e">
        <f t="shared" si="6"/>
        <v>#DIV/0!</v>
      </c>
      <c r="D125" s="126" t="e">
        <f t="shared" si="9"/>
        <v>#VALUE!</v>
      </c>
      <c r="E125" s="125" t="e">
        <f t="shared" si="7"/>
        <v>#VALUE!</v>
      </c>
      <c r="F125" s="126" t="e">
        <f t="shared" si="8"/>
        <v>#VALUE!</v>
      </c>
    </row>
    <row r="126" spans="1:6" s="116" customFormat="1" ht="9" x14ac:dyDescent="0.15">
      <c r="A126" s="123">
        <v>103</v>
      </c>
      <c r="B126" s="124">
        <f t="shared" si="5"/>
        <v>44.488755844099181</v>
      </c>
      <c r="C126" s="125" t="e">
        <f t="shared" si="6"/>
        <v>#DIV/0!</v>
      </c>
      <c r="D126" s="126" t="e">
        <f t="shared" si="9"/>
        <v>#VALUE!</v>
      </c>
      <c r="E126" s="125" t="e">
        <f t="shared" si="7"/>
        <v>#VALUE!</v>
      </c>
      <c r="F126" s="126" t="e">
        <f t="shared" si="8"/>
        <v>#VALUE!</v>
      </c>
    </row>
    <row r="127" spans="1:6" s="116" customFormat="1" ht="9" x14ac:dyDescent="0.15">
      <c r="A127" s="123">
        <v>104</v>
      </c>
      <c r="B127" s="124">
        <f t="shared" si="5"/>
        <v>44.255784894142067</v>
      </c>
      <c r="C127" s="125" t="e">
        <f t="shared" si="6"/>
        <v>#DIV/0!</v>
      </c>
      <c r="D127" s="126" t="e">
        <f t="shared" si="9"/>
        <v>#VALUE!</v>
      </c>
      <c r="E127" s="125" t="e">
        <f t="shared" si="7"/>
        <v>#VALUE!</v>
      </c>
      <c r="F127" s="126" t="e">
        <f t="shared" si="8"/>
        <v>#VALUE!</v>
      </c>
    </row>
    <row r="128" spans="1:6" s="116" customFormat="1" ht="9" x14ac:dyDescent="0.15">
      <c r="A128" s="123">
        <v>105</v>
      </c>
      <c r="B128" s="124">
        <f t="shared" si="5"/>
        <v>44.025975118241625</v>
      </c>
      <c r="C128" s="125" t="e">
        <f t="shared" si="6"/>
        <v>#DIV/0!</v>
      </c>
      <c r="D128" s="126" t="e">
        <f t="shared" si="9"/>
        <v>#VALUE!</v>
      </c>
      <c r="E128" s="125" t="e">
        <f t="shared" si="7"/>
        <v>#VALUE!</v>
      </c>
      <c r="F128" s="126" t="e">
        <f t="shared" si="8"/>
        <v>#VALUE!</v>
      </c>
    </row>
    <row r="129" spans="1:6" s="116" customFormat="1" ht="9" x14ac:dyDescent="0.15">
      <c r="A129" s="123">
        <v>106</v>
      </c>
      <c r="B129" s="124">
        <f t="shared" si="5"/>
        <v>43.799256880671805</v>
      </c>
      <c r="C129" s="125" t="e">
        <f t="shared" si="6"/>
        <v>#DIV/0!</v>
      </c>
      <c r="D129" s="126" t="e">
        <f t="shared" si="9"/>
        <v>#VALUE!</v>
      </c>
      <c r="E129" s="125" t="e">
        <f t="shared" si="7"/>
        <v>#VALUE!</v>
      </c>
      <c r="F129" s="126" t="e">
        <f t="shared" si="8"/>
        <v>#VALUE!</v>
      </c>
    </row>
    <row r="130" spans="1:6" s="116" customFormat="1" ht="9" x14ac:dyDescent="0.15">
      <c r="A130" s="123">
        <v>107</v>
      </c>
      <c r="B130" s="124">
        <f t="shared" si="5"/>
        <v>43.575562668622403</v>
      </c>
      <c r="C130" s="125" t="e">
        <f t="shared" si="6"/>
        <v>#DIV/0!</v>
      </c>
      <c r="D130" s="126" t="e">
        <f t="shared" si="9"/>
        <v>#VALUE!</v>
      </c>
      <c r="E130" s="125" t="e">
        <f t="shared" si="7"/>
        <v>#VALUE!</v>
      </c>
      <c r="F130" s="126" t="e">
        <f t="shared" si="8"/>
        <v>#VALUE!</v>
      </c>
    </row>
    <row r="131" spans="1:6" s="116" customFormat="1" ht="9" x14ac:dyDescent="0.15">
      <c r="A131" s="123">
        <v>108</v>
      </c>
      <c r="B131" s="124">
        <f t="shared" si="5"/>
        <v>43.354827009635223</v>
      </c>
      <c r="C131" s="125" t="e">
        <f t="shared" si="6"/>
        <v>#DIV/0!</v>
      </c>
      <c r="D131" s="126" t="e">
        <f t="shared" si="9"/>
        <v>#VALUE!</v>
      </c>
      <c r="E131" s="125" t="e">
        <f t="shared" si="7"/>
        <v>#VALUE!</v>
      </c>
      <c r="F131" s="126" t="e">
        <f t="shared" si="8"/>
        <v>#VALUE!</v>
      </c>
    </row>
    <row r="132" spans="1:6" s="116" customFormat="1" ht="9" x14ac:dyDescent="0.15">
      <c r="A132" s="123">
        <v>109</v>
      </c>
      <c r="B132" s="124">
        <f t="shared" si="5"/>
        <v>43.136986392939001</v>
      </c>
      <c r="C132" s="125" t="e">
        <f t="shared" si="6"/>
        <v>#DIV/0!</v>
      </c>
      <c r="D132" s="126" t="e">
        <f t="shared" si="9"/>
        <v>#VALUE!</v>
      </c>
      <c r="E132" s="125" t="e">
        <f t="shared" si="7"/>
        <v>#VALUE!</v>
      </c>
      <c r="F132" s="126" t="e">
        <f t="shared" si="8"/>
        <v>#VALUE!</v>
      </c>
    </row>
    <row r="133" spans="1:6" s="116" customFormat="1" ht="9" x14ac:dyDescent="0.15">
      <c r="A133" s="123">
        <v>110</v>
      </c>
      <c r="B133" s="124">
        <f t="shared" si="5"/>
        <v>42.921979194466601</v>
      </c>
      <c r="C133" s="125" t="e">
        <f t="shared" si="6"/>
        <v>#DIV/0!</v>
      </c>
      <c r="D133" s="126" t="e">
        <f t="shared" si="9"/>
        <v>#VALUE!</v>
      </c>
      <c r="E133" s="125" t="e">
        <f t="shared" si="7"/>
        <v>#VALUE!</v>
      </c>
      <c r="F133" s="126" t="e">
        <f t="shared" si="8"/>
        <v>#VALUE!</v>
      </c>
    </row>
    <row r="134" spans="1:6" s="116" customFormat="1" ht="9" x14ac:dyDescent="0.15">
      <c r="A134" s="123">
        <v>111</v>
      </c>
      <c r="B134" s="124">
        <f t="shared" si="5"/>
        <v>42.709745605352502</v>
      </c>
      <c r="C134" s="125" t="e">
        <f t="shared" si="6"/>
        <v>#DIV/0!</v>
      </c>
      <c r="D134" s="126" t="e">
        <f t="shared" si="9"/>
        <v>#VALUE!</v>
      </c>
      <c r="E134" s="125" t="e">
        <f t="shared" si="7"/>
        <v>#VALUE!</v>
      </c>
      <c r="F134" s="126" t="e">
        <f t="shared" si="8"/>
        <v>#VALUE!</v>
      </c>
    </row>
    <row r="135" spans="1:6" s="116" customFormat="1" ht="9" x14ac:dyDescent="0.15">
      <c r="A135" s="123">
        <v>112</v>
      </c>
      <c r="B135" s="124">
        <f t="shared" si="5"/>
        <v>42.500227563720358</v>
      </c>
      <c r="C135" s="125" t="e">
        <f t="shared" si="6"/>
        <v>#DIV/0!</v>
      </c>
      <c r="D135" s="126" t="e">
        <f t="shared" si="9"/>
        <v>#VALUE!</v>
      </c>
      <c r="E135" s="125" t="e">
        <f t="shared" si="7"/>
        <v>#VALUE!</v>
      </c>
      <c r="F135" s="126" t="e">
        <f t="shared" si="8"/>
        <v>#VALUE!</v>
      </c>
    </row>
    <row r="136" spans="1:6" s="116" customFormat="1" ht="9" x14ac:dyDescent="0.15">
      <c r="A136" s="123">
        <v>113</v>
      </c>
      <c r="B136" s="124">
        <f t="shared" si="5"/>
        <v>42.293368689583168</v>
      </c>
      <c r="C136" s="125" t="e">
        <f t="shared" si="6"/>
        <v>#DIV/0!</v>
      </c>
      <c r="D136" s="126" t="e">
        <f t="shared" si="9"/>
        <v>#VALUE!</v>
      </c>
      <c r="E136" s="125" t="e">
        <f t="shared" si="7"/>
        <v>#VALUE!</v>
      </c>
      <c r="F136" s="126" t="e">
        <f t="shared" si="8"/>
        <v>#VALUE!</v>
      </c>
    </row>
    <row r="137" spans="1:6" s="116" customFormat="1" ht="9" x14ac:dyDescent="0.15">
      <c r="A137" s="123">
        <v>114</v>
      </c>
      <c r="B137" s="124">
        <f t="shared" si="5"/>
        <v>42.089114222689233</v>
      </c>
      <c r="C137" s="125" t="e">
        <f t="shared" si="6"/>
        <v>#DIV/0!</v>
      </c>
      <c r="D137" s="126" t="e">
        <f t="shared" si="9"/>
        <v>#VALUE!</v>
      </c>
      <c r="E137" s="125" t="e">
        <f t="shared" si="7"/>
        <v>#VALUE!</v>
      </c>
      <c r="F137" s="126" t="e">
        <f t="shared" si="8"/>
        <v>#VALUE!</v>
      </c>
    </row>
    <row r="138" spans="1:6" s="116" customFormat="1" ht="9" x14ac:dyDescent="0.15">
      <c r="A138" s="123">
        <v>115</v>
      </c>
      <c r="B138" s="124">
        <f t="shared" si="5"/>
        <v>41.88741096315691</v>
      </c>
      <c r="C138" s="125" t="e">
        <f t="shared" si="6"/>
        <v>#DIV/0!</v>
      </c>
      <c r="D138" s="126" t="e">
        <f t="shared" si="9"/>
        <v>#VALUE!</v>
      </c>
      <c r="E138" s="125" t="e">
        <f t="shared" si="7"/>
        <v>#VALUE!</v>
      </c>
      <c r="F138" s="126" t="e">
        <f t="shared" si="8"/>
        <v>#VALUE!</v>
      </c>
    </row>
    <row r="139" spans="1:6" s="116" customFormat="1" ht="9" x14ac:dyDescent="0.15">
      <c r="A139" s="123">
        <v>116</v>
      </c>
      <c r="B139" s="124">
        <f t="shared" si="5"/>
        <v>41.688207214751813</v>
      </c>
      <c r="C139" s="125" t="e">
        <f t="shared" si="6"/>
        <v>#DIV/0!</v>
      </c>
      <c r="D139" s="126" t="e">
        <f t="shared" si="9"/>
        <v>#VALUE!</v>
      </c>
      <c r="E139" s="125" t="e">
        <f t="shared" si="7"/>
        <v>#VALUE!</v>
      </c>
      <c r="F139" s="126" t="e">
        <f t="shared" si="8"/>
        <v>#VALUE!</v>
      </c>
    </row>
    <row r="140" spans="1:6" s="116" customFormat="1" ht="9" x14ac:dyDescent="0.15">
      <c r="A140" s="123">
        <v>117</v>
      </c>
      <c r="B140" s="124">
        <f t="shared" si="5"/>
        <v>41.491452730667611</v>
      </c>
      <c r="C140" s="125" t="e">
        <f t="shared" si="6"/>
        <v>#DIV/0!</v>
      </c>
      <c r="D140" s="126" t="e">
        <f t="shared" si="9"/>
        <v>#VALUE!</v>
      </c>
      <c r="E140" s="125" t="e">
        <f t="shared" si="7"/>
        <v>#VALUE!</v>
      </c>
      <c r="F140" s="126" t="e">
        <f t="shared" si="8"/>
        <v>#VALUE!</v>
      </c>
    </row>
    <row r="141" spans="1:6" s="116" customFormat="1" ht="9" x14ac:dyDescent="0.15">
      <c r="A141" s="123">
        <v>118</v>
      </c>
      <c r="B141" s="124">
        <f t="shared" si="5"/>
        <v>41.297098661681346</v>
      </c>
      <c r="C141" s="125" t="e">
        <f t="shared" si="6"/>
        <v>#DIV/0!</v>
      </c>
      <c r="D141" s="126" t="e">
        <f t="shared" si="9"/>
        <v>#VALUE!</v>
      </c>
      <c r="E141" s="125" t="e">
        <f t="shared" si="7"/>
        <v>#VALUE!</v>
      </c>
      <c r="F141" s="126" t="e">
        <f t="shared" si="8"/>
        <v>#VALUE!</v>
      </c>
    </row>
    <row r="142" spans="1:6" s="116" customFormat="1" ht="9" x14ac:dyDescent="0.15">
      <c r="A142" s="123">
        <v>119</v>
      </c>
      <c r="B142" s="124">
        <f t="shared" si="5"/>
        <v>41.10509750656044</v>
      </c>
      <c r="C142" s="125" t="e">
        <f t="shared" si="6"/>
        <v>#DIV/0!</v>
      </c>
      <c r="D142" s="126" t="e">
        <f t="shared" si="9"/>
        <v>#VALUE!</v>
      </c>
      <c r="E142" s="125" t="e">
        <f t="shared" si="7"/>
        <v>#VALUE!</v>
      </c>
      <c r="F142" s="126" t="e">
        <f t="shared" si="8"/>
        <v>#VALUE!</v>
      </c>
    </row>
    <row r="143" spans="1:6" s="116" customFormat="1" ht="9" x14ac:dyDescent="0.15">
      <c r="A143" s="127">
        <v>120</v>
      </c>
      <c r="B143" s="128">
        <f t="shared" si="5"/>
        <v>40.915403064606814</v>
      </c>
      <c r="C143" s="129" t="e">
        <f t="shared" si="6"/>
        <v>#DIV/0!</v>
      </c>
      <c r="D143" s="130" t="e">
        <f t="shared" si="9"/>
        <v>#VALUE!</v>
      </c>
      <c r="E143" s="129" t="e">
        <f t="shared" si="7"/>
        <v>#VALUE!</v>
      </c>
      <c r="F143" s="130" t="e">
        <f t="shared" si="8"/>
        <v>#VALUE!</v>
      </c>
    </row>
  </sheetData>
  <sheetProtection algorithmName="SHA-512" hashValue="c67NEwMO2Hx8wP/+hafuYBi3p25SlgqcP9wZpM5tMjAM9uspbcx3TmFqi30sA1GSZMnPxwb13O8wElGnfuXa5g==" saltValue="xfLvUgxwtglmF9OiVoj8jA==" spinCount="100000" sheet="1" objects="1" scenarios="1"/>
  <mergeCells count="1">
    <mergeCell ref="G7:I8"/>
  </mergeCells>
  <phoneticPr fontId="2"/>
  <conditionalFormatting sqref="F24:F143">
    <cfRule type="cellIs" dxfId="1" priority="1" stopIfTrue="1" operator="equal">
      <formula>MAX($F$24:$F$143)</formula>
    </cfRule>
  </conditionalFormatting>
  <conditionalFormatting sqref="D24:D143">
    <cfRule type="cellIs" dxfId="0" priority="2" stopIfTrue="1" operator="equal">
      <formula>MAX($D$24:$D$143)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indexed="44"/>
  </sheetPr>
  <dimension ref="A1:Q66"/>
  <sheetViews>
    <sheetView showGridLines="0" view="pageBreakPreview" zoomScale="85" zoomScaleNormal="100" zoomScaleSheetLayoutView="85" workbookViewId="0">
      <selection activeCell="I34" sqref="I34"/>
    </sheetView>
  </sheetViews>
  <sheetFormatPr defaultRowHeight="14.25" x14ac:dyDescent="0.15"/>
  <cols>
    <col min="1" max="1" width="4" style="77" customWidth="1"/>
    <col min="2" max="2" width="5.875" style="77" customWidth="1"/>
    <col min="3" max="3" width="9.5" style="77" customWidth="1"/>
    <col min="4" max="4" width="5.625" style="77" customWidth="1"/>
    <col min="5" max="5" width="6.25" style="77" customWidth="1"/>
    <col min="6" max="6" width="3.375" style="77" customWidth="1"/>
    <col min="7" max="7" width="6.375" style="77" customWidth="1"/>
    <col min="8" max="8" width="4.375" style="77" customWidth="1"/>
    <col min="9" max="9" width="6.75" style="77" customWidth="1"/>
    <col min="10" max="10" width="2.875" style="77" customWidth="1"/>
    <col min="11" max="11" width="6.75" style="77" customWidth="1"/>
    <col min="12" max="12" width="4.125" style="77" customWidth="1"/>
    <col min="13" max="13" width="5.5" style="77" customWidth="1"/>
    <col min="14" max="14" width="7" style="77" customWidth="1"/>
    <col min="15" max="15" width="5.375" style="77" customWidth="1"/>
    <col min="16" max="16" width="3.125" style="77" customWidth="1"/>
    <col min="17" max="17" width="3.75" style="77" customWidth="1"/>
    <col min="18" max="16384" width="9" style="77"/>
  </cols>
  <sheetData>
    <row r="1" spans="1:17" ht="9" customHeight="1" x14ac:dyDescent="0.15"/>
    <row r="2" spans="1:17" ht="22.5" customHeight="1" x14ac:dyDescent="0.15">
      <c r="A2" s="206" t="s">
        <v>95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6.75" customHeight="1" x14ac:dyDescent="0.15"/>
    <row r="4" spans="1:17" ht="15.75" customHeight="1" x14ac:dyDescent="0.15"/>
    <row r="5" spans="1:17" ht="15.75" customHeight="1" x14ac:dyDescent="0.15"/>
    <row r="6" spans="1:17" ht="15.75" customHeight="1" thickBot="1" x14ac:dyDescent="0.2"/>
    <row r="7" spans="1:17" ht="15" thickBot="1" x14ac:dyDescent="0.2">
      <c r="C7" s="209" t="s">
        <v>32</v>
      </c>
      <c r="D7" s="209"/>
      <c r="E7" s="91"/>
    </row>
    <row r="8" spans="1:17" ht="12.95" customHeight="1" x14ac:dyDescent="0.15">
      <c r="E8" s="79"/>
    </row>
    <row r="9" spans="1:17" x14ac:dyDescent="0.15">
      <c r="C9" s="209" t="s">
        <v>96</v>
      </c>
      <c r="D9" s="209"/>
      <c r="E9" s="79">
        <v>60</v>
      </c>
      <c r="F9" s="77" t="s">
        <v>97</v>
      </c>
    </row>
    <row r="10" spans="1:17" ht="12.95" customHeight="1" thickBot="1" x14ac:dyDescent="0.2"/>
    <row r="11" spans="1:17" ht="15" thickBot="1" x14ac:dyDescent="0.2">
      <c r="C11" s="209" t="s">
        <v>98</v>
      </c>
      <c r="D11" s="210"/>
      <c r="E11" s="91"/>
      <c r="F11" s="77" t="s">
        <v>99</v>
      </c>
    </row>
    <row r="12" spans="1:17" ht="12.95" customHeight="1" x14ac:dyDescent="0.15"/>
    <row r="13" spans="1:17" x14ac:dyDescent="0.15">
      <c r="B13" s="77" t="s">
        <v>100</v>
      </c>
      <c r="D13" s="77" t="s">
        <v>101</v>
      </c>
      <c r="E13" s="78" t="str">
        <f>IF(ISBLANK(E7)," ",E7)</f>
        <v xml:space="preserve"> </v>
      </c>
      <c r="F13" s="78" t="s">
        <v>102</v>
      </c>
      <c r="G13" s="78">
        <v>0.06</v>
      </c>
      <c r="H13" s="78" t="s">
        <v>102</v>
      </c>
      <c r="I13" s="78" t="str">
        <f>IF(ISBLANK(E11)," ",E11)</f>
        <v xml:space="preserve"> </v>
      </c>
      <c r="J13" s="78" t="s">
        <v>103</v>
      </c>
      <c r="K13" s="77" t="str">
        <f>IF(OR(ISBLANK(E11),ISBLANK(E7))," ",ROUND(E13*G13*I13,2))</f>
        <v xml:space="preserve"> </v>
      </c>
      <c r="L13" s="77" t="s">
        <v>104</v>
      </c>
    </row>
    <row r="14" spans="1:17" ht="12.95" customHeight="1" x14ac:dyDescent="0.15"/>
    <row r="15" spans="1:17" x14ac:dyDescent="0.15">
      <c r="B15" s="77" t="s">
        <v>105</v>
      </c>
    </row>
    <row r="16" spans="1:17" ht="15" thickBot="1" x14ac:dyDescent="0.2"/>
    <row r="17" spans="2:15" ht="15" thickBot="1" x14ac:dyDescent="0.2">
      <c r="C17" s="77" t="s">
        <v>106</v>
      </c>
      <c r="G17" s="92"/>
      <c r="H17" s="77" t="s">
        <v>107</v>
      </c>
      <c r="J17" s="77" t="s">
        <v>108</v>
      </c>
      <c r="N17" s="91"/>
      <c r="O17" s="77" t="s">
        <v>109</v>
      </c>
    </row>
    <row r="18" spans="2:15" x14ac:dyDescent="0.15">
      <c r="F18" s="141" t="s">
        <v>231</v>
      </c>
      <c r="G18" s="139"/>
      <c r="N18" s="140"/>
    </row>
    <row r="19" spans="2:15" ht="15" thickBot="1" x14ac:dyDescent="0.2"/>
    <row r="20" spans="2:15" ht="15" thickBot="1" x14ac:dyDescent="0.2">
      <c r="C20" s="77" t="s">
        <v>110</v>
      </c>
      <c r="G20" s="93"/>
      <c r="H20" s="77" t="s">
        <v>111</v>
      </c>
      <c r="J20" s="77" t="s">
        <v>136</v>
      </c>
    </row>
    <row r="21" spans="2:15" x14ac:dyDescent="0.15">
      <c r="E21" s="141" t="s">
        <v>232</v>
      </c>
      <c r="G21" s="139"/>
    </row>
    <row r="23" spans="2:15" x14ac:dyDescent="0.15">
      <c r="C23" s="77" t="s">
        <v>112</v>
      </c>
      <c r="D23" s="77" t="s">
        <v>113</v>
      </c>
    </row>
    <row r="24" spans="2:15" ht="8.25" customHeight="1" x14ac:dyDescent="0.15">
      <c r="E24" s="94" t="s">
        <v>137</v>
      </c>
      <c r="J24" s="217" t="s">
        <v>138</v>
      </c>
      <c r="K24" s="218"/>
    </row>
    <row r="25" spans="2:15" x14ac:dyDescent="0.15">
      <c r="C25" s="77" t="s">
        <v>114</v>
      </c>
      <c r="D25" s="80" t="s">
        <v>139</v>
      </c>
      <c r="I25" s="77" t="s">
        <v>140</v>
      </c>
    </row>
    <row r="26" spans="2:15" ht="6.75" customHeight="1" x14ac:dyDescent="0.15"/>
    <row r="27" spans="2:15" x14ac:dyDescent="0.15">
      <c r="C27" s="77" t="s">
        <v>115</v>
      </c>
      <c r="D27" s="209" t="str">
        <f>IF(ISBLANK(G17)," ",ROUND(((-0.453*G20*G20+8.289*G20+0.753)*G17+1.458*G20*G20+1.27*G20+0.362),3))</f>
        <v xml:space="preserve"> </v>
      </c>
      <c r="E27" s="209"/>
      <c r="G27" s="77" t="s">
        <v>116</v>
      </c>
    </row>
    <row r="28" spans="2:15" x14ac:dyDescent="0.15">
      <c r="G28" s="79"/>
    </row>
    <row r="29" spans="2:15" x14ac:dyDescent="0.15">
      <c r="B29" s="77" t="s">
        <v>117</v>
      </c>
      <c r="G29" s="79"/>
    </row>
    <row r="31" spans="2:15" x14ac:dyDescent="0.15">
      <c r="C31" s="77" t="s">
        <v>118</v>
      </c>
      <c r="D31" s="77" t="s">
        <v>119</v>
      </c>
      <c r="I31" s="95">
        <v>0.14000000000000001</v>
      </c>
      <c r="K31" s="77" t="s">
        <v>120</v>
      </c>
    </row>
    <row r="32" spans="2:15" ht="15" customHeight="1" x14ac:dyDescent="0.15">
      <c r="E32" s="77" t="s">
        <v>141</v>
      </c>
    </row>
    <row r="33" spans="2:17" ht="12.95" customHeight="1" x14ac:dyDescent="0.15"/>
    <row r="34" spans="2:17" x14ac:dyDescent="0.15">
      <c r="C34" s="77" t="s">
        <v>142</v>
      </c>
      <c r="D34" s="77" t="s">
        <v>143</v>
      </c>
      <c r="E34" s="77">
        <f>IF(ISBLANK(I31)," ",I31)</f>
        <v>0.14000000000000001</v>
      </c>
      <c r="F34" s="78" t="s">
        <v>144</v>
      </c>
      <c r="G34" s="77" t="str">
        <f>IF(ISBLANK(D27)," ",D27)</f>
        <v xml:space="preserve"> </v>
      </c>
      <c r="H34" s="78" t="s">
        <v>145</v>
      </c>
      <c r="I34" s="77" t="str">
        <f>IF(ISBLANK(G20)," ",ROUND(E34*G34,3))</f>
        <v xml:space="preserve"> </v>
      </c>
      <c r="K34" s="77" t="s">
        <v>121</v>
      </c>
    </row>
    <row r="35" spans="2:17" ht="12.95" customHeight="1" x14ac:dyDescent="0.15"/>
    <row r="36" spans="2:17" x14ac:dyDescent="0.15">
      <c r="B36" s="77" t="s">
        <v>146</v>
      </c>
      <c r="F36" s="96" t="s">
        <v>147</v>
      </c>
      <c r="G36" s="97">
        <v>1</v>
      </c>
      <c r="H36" s="77" t="s">
        <v>148</v>
      </c>
    </row>
    <row r="37" spans="2:17" ht="12.95" customHeight="1" x14ac:dyDescent="0.15"/>
    <row r="38" spans="2:17" x14ac:dyDescent="0.15">
      <c r="C38" s="77" t="s">
        <v>149</v>
      </c>
      <c r="D38" s="77" t="s">
        <v>150</v>
      </c>
      <c r="E38" s="77" t="s">
        <v>151</v>
      </c>
    </row>
    <row r="39" spans="2:17" ht="8.25" customHeight="1" x14ac:dyDescent="0.15"/>
    <row r="40" spans="2:17" x14ac:dyDescent="0.15">
      <c r="D40" s="77" t="s">
        <v>152</v>
      </c>
      <c r="E40" s="77" t="s">
        <v>122</v>
      </c>
    </row>
    <row r="41" spans="2:17" ht="12.95" customHeight="1" x14ac:dyDescent="0.15"/>
    <row r="42" spans="2:17" x14ac:dyDescent="0.15">
      <c r="C42" s="77" t="s">
        <v>123</v>
      </c>
      <c r="D42" s="77" t="s">
        <v>153</v>
      </c>
      <c r="E42" s="77">
        <v>0.81</v>
      </c>
      <c r="F42" s="78" t="s">
        <v>124</v>
      </c>
      <c r="G42" s="77" t="str">
        <f>IF(ISBLANK(G20)," ",I34)</f>
        <v xml:space="preserve"> </v>
      </c>
      <c r="H42" s="78" t="s">
        <v>125</v>
      </c>
      <c r="I42" s="77" t="str">
        <f>IF(ISBLANK(G20)," ",ROUND(E42*G42,3))</f>
        <v xml:space="preserve"> </v>
      </c>
      <c r="K42" s="77" t="s">
        <v>121</v>
      </c>
    </row>
    <row r="43" spans="2:17" ht="12.95" customHeight="1" thickBot="1" x14ac:dyDescent="0.2"/>
    <row r="44" spans="2:17" ht="15" thickBot="1" x14ac:dyDescent="0.2">
      <c r="B44" s="77" t="s">
        <v>154</v>
      </c>
      <c r="E44" s="96" t="s">
        <v>147</v>
      </c>
      <c r="F44" s="97">
        <v>2</v>
      </c>
      <c r="G44" s="77" t="s">
        <v>155</v>
      </c>
      <c r="I44" s="77" t="s">
        <v>230</v>
      </c>
      <c r="M44" s="91"/>
      <c r="N44" s="77" t="s">
        <v>228</v>
      </c>
    </row>
    <row r="45" spans="2:17" ht="12.95" customHeight="1" x14ac:dyDescent="0.15"/>
    <row r="46" spans="2:17" x14ac:dyDescent="0.15">
      <c r="C46" s="77" t="s">
        <v>156</v>
      </c>
      <c r="D46" s="77" t="s">
        <v>157</v>
      </c>
      <c r="E46" s="77">
        <f>M44/2</f>
        <v>0</v>
      </c>
      <c r="F46" s="77" t="s">
        <v>102</v>
      </c>
      <c r="G46" s="77">
        <f>M44/2</f>
        <v>0</v>
      </c>
      <c r="H46" s="77" t="s">
        <v>102</v>
      </c>
      <c r="I46" s="131" t="s">
        <v>229</v>
      </c>
    </row>
    <row r="47" spans="2:17" ht="12.95" customHeight="1" x14ac:dyDescent="0.15"/>
    <row r="48" spans="2:17" x14ac:dyDescent="0.15">
      <c r="D48" s="78" t="s">
        <v>158</v>
      </c>
      <c r="E48" s="77">
        <f>M44/2</f>
        <v>0</v>
      </c>
      <c r="F48" s="77" t="s">
        <v>102</v>
      </c>
      <c r="G48" s="77">
        <f>M44/2</f>
        <v>0</v>
      </c>
      <c r="H48" s="77" t="s">
        <v>102</v>
      </c>
      <c r="I48" s="131">
        <v>3.14</v>
      </c>
      <c r="J48" s="77" t="s">
        <v>102</v>
      </c>
      <c r="K48" s="78" t="str">
        <f>IF(ISNUMBER($G$17),CONCATENATE("( ",G17)," ")</f>
        <v xml:space="preserve"> </v>
      </c>
      <c r="L48" s="77" t="s">
        <v>159</v>
      </c>
      <c r="M48" s="207" t="str">
        <f>IF(ISBLANK($G$17)," ",CONCATENATE("0.65"," )"," ="))</f>
        <v xml:space="preserve"> </v>
      </c>
      <c r="N48" s="207"/>
      <c r="O48" s="78" t="str">
        <f>IF(ISNUMBER(G17),ROUNDDOWN(E46*G46*3.14*(G17-0.65),2)," ")</f>
        <v xml:space="preserve"> </v>
      </c>
      <c r="P48" s="208" t="s">
        <v>160</v>
      </c>
      <c r="Q48" s="208"/>
    </row>
    <row r="49" spans="2:14" ht="12.95" customHeight="1" x14ac:dyDescent="0.15"/>
    <row r="50" spans="2:14" ht="15" customHeight="1" x14ac:dyDescent="0.15">
      <c r="B50" s="77" t="s">
        <v>161</v>
      </c>
      <c r="E50" s="96" t="s">
        <v>162</v>
      </c>
      <c r="F50" s="97">
        <v>3</v>
      </c>
      <c r="G50" s="77" t="s">
        <v>148</v>
      </c>
    </row>
    <row r="51" spans="2:14" ht="12.95" customHeight="1" x14ac:dyDescent="0.15"/>
    <row r="52" spans="2:14" ht="15" customHeight="1" x14ac:dyDescent="0.15">
      <c r="C52" s="77" t="s">
        <v>156</v>
      </c>
      <c r="D52" s="77" t="s">
        <v>163</v>
      </c>
      <c r="E52" s="78" t="s">
        <v>164</v>
      </c>
      <c r="F52" s="77" t="s">
        <v>165</v>
      </c>
      <c r="G52" s="78" t="s">
        <v>166</v>
      </c>
      <c r="H52" s="78" t="s">
        <v>158</v>
      </c>
      <c r="I52" s="77" t="str">
        <f>IF(ISBLANK(G20)," ",I42+O48)</f>
        <v xml:space="preserve"> </v>
      </c>
      <c r="K52" s="77" t="s">
        <v>121</v>
      </c>
    </row>
    <row r="53" spans="2:14" ht="15" thickBot="1" x14ac:dyDescent="0.2"/>
    <row r="54" spans="2:14" ht="14.25" customHeight="1" x14ac:dyDescent="0.15">
      <c r="C54" s="211" t="s">
        <v>126</v>
      </c>
      <c r="D54" s="212"/>
      <c r="E54" s="212"/>
      <c r="F54" s="212"/>
      <c r="G54" s="213"/>
      <c r="H54" s="81"/>
      <c r="I54" s="223" t="s">
        <v>127</v>
      </c>
      <c r="J54" s="223"/>
      <c r="K54" s="223"/>
      <c r="L54" s="223"/>
      <c r="M54" s="223"/>
      <c r="N54" s="224"/>
    </row>
    <row r="55" spans="2:14" ht="14.25" customHeight="1" x14ac:dyDescent="0.15">
      <c r="C55" s="214"/>
      <c r="D55" s="215"/>
      <c r="E55" s="215"/>
      <c r="F55" s="215"/>
      <c r="G55" s="216"/>
      <c r="H55" s="82"/>
      <c r="I55" s="225"/>
      <c r="J55" s="225"/>
      <c r="K55" s="225"/>
      <c r="L55" s="225"/>
      <c r="M55" s="225"/>
      <c r="N55" s="226"/>
    </row>
    <row r="56" spans="2:14" ht="14.25" customHeight="1" x14ac:dyDescent="0.15">
      <c r="C56" s="219" t="str">
        <f>IF(ISBLANK(E11)," ",CONCATENATE(K13,"  ","㎥/ｈ"))</f>
        <v xml:space="preserve"> </v>
      </c>
      <c r="D56" s="220"/>
      <c r="E56" s="220"/>
      <c r="F56" s="220"/>
      <c r="G56" s="220"/>
      <c r="H56" s="220" t="str">
        <f>IF(ISBLANK(E7)," ",IF(K13&gt;I52*N17,"&gt;",IF(K13&lt;I52*N17,"&lt;"," ")))</f>
        <v xml:space="preserve"> </v>
      </c>
      <c r="I56" s="227" t="str">
        <f>IF(ISNUMBER(I52),CONCATENATE(I52*N17,"  ","㎥/ｈ")," ")</f>
        <v xml:space="preserve"> </v>
      </c>
      <c r="J56" s="228"/>
      <c r="K56" s="228"/>
      <c r="L56" s="228"/>
      <c r="M56" s="228"/>
      <c r="N56" s="229"/>
    </row>
    <row r="57" spans="2:14" ht="15" customHeight="1" thickBot="1" x14ac:dyDescent="0.2">
      <c r="C57" s="221"/>
      <c r="D57" s="222"/>
      <c r="E57" s="222"/>
      <c r="F57" s="222"/>
      <c r="G57" s="222"/>
      <c r="H57" s="222"/>
      <c r="I57" s="230"/>
      <c r="J57" s="231"/>
      <c r="K57" s="231"/>
      <c r="L57" s="231"/>
      <c r="M57" s="231"/>
      <c r="N57" s="232"/>
    </row>
    <row r="59" spans="2:14" ht="9.75" customHeight="1" x14ac:dyDescent="0.15">
      <c r="G59" s="206" t="str">
        <f>IF(ISBLANK(E7)," ",IF(H56="&lt;","⇒ ＯＫ",IF(H56="&gt;","再検討して下さい")))</f>
        <v xml:space="preserve"> </v>
      </c>
      <c r="H59" s="206"/>
      <c r="I59" s="206"/>
      <c r="J59" s="206"/>
      <c r="K59" s="206"/>
      <c r="L59" s="206"/>
    </row>
    <row r="60" spans="2:14" ht="14.25" customHeight="1" x14ac:dyDescent="0.15">
      <c r="G60" s="206"/>
      <c r="H60" s="206"/>
      <c r="I60" s="206"/>
      <c r="J60" s="206"/>
      <c r="K60" s="206"/>
      <c r="L60" s="206"/>
    </row>
    <row r="61" spans="2:14" ht="12" customHeight="1" x14ac:dyDescent="0.15"/>
    <row r="66" spans="15:15" ht="18.75" x14ac:dyDescent="0.15">
      <c r="O66" s="83"/>
    </row>
  </sheetData>
  <sheetProtection algorithmName="SHA-512" hashValue="Oo/JbBSescUorHu3EZ/ek4bdbT+tqoZIVAiCZ6VamenxVK2qvn2RBD0UrCVF5LQEgEgmE/9vlGb9ffMrDexF7g==" saltValue="yEJR5jqFfL1eaPCGfy8XIg==" spinCount="100000" sheet="1" objects="1" scenarios="1"/>
  <mergeCells count="14">
    <mergeCell ref="A2:Q2"/>
    <mergeCell ref="M48:N48"/>
    <mergeCell ref="P48:Q48"/>
    <mergeCell ref="G59:L60"/>
    <mergeCell ref="D27:E27"/>
    <mergeCell ref="C7:D7"/>
    <mergeCell ref="C9:D9"/>
    <mergeCell ref="C11:D11"/>
    <mergeCell ref="C54:G55"/>
    <mergeCell ref="J24:K24"/>
    <mergeCell ref="C56:G57"/>
    <mergeCell ref="I54:N55"/>
    <mergeCell ref="I56:N57"/>
    <mergeCell ref="H56:H57"/>
  </mergeCells>
  <phoneticPr fontId="2"/>
  <pageMargins left="0.45" right="0.28000000000000003" top="0.56000000000000005" bottom="0.54" header="0.33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4"/>
  </sheetPr>
  <dimension ref="A1:AM41"/>
  <sheetViews>
    <sheetView showGridLines="0" view="pageBreakPreview" zoomScale="60" zoomScaleNormal="55" workbookViewId="0">
      <selection activeCell="L12" sqref="L12"/>
    </sheetView>
  </sheetViews>
  <sheetFormatPr defaultRowHeight="13.5" x14ac:dyDescent="0.15"/>
  <cols>
    <col min="1" max="1" width="1.875" customWidth="1"/>
    <col min="2" max="2" width="2.125" customWidth="1"/>
    <col min="3" max="3" width="1.625" customWidth="1"/>
    <col min="4" max="6" width="3.625" customWidth="1"/>
    <col min="7" max="7" width="1.625" customWidth="1"/>
    <col min="8" max="9" width="3.625" customWidth="1"/>
    <col min="10" max="11" width="2.125" customWidth="1"/>
    <col min="12" max="12" width="1.625" customWidth="1"/>
    <col min="13" max="15" width="3.625" customWidth="1"/>
    <col min="16" max="16" width="1.625" customWidth="1"/>
    <col min="17" max="18" width="2.125" customWidth="1"/>
    <col min="19" max="21" width="8.625" customWidth="1"/>
    <col min="22" max="24" width="1.625" customWidth="1"/>
    <col min="25" max="27" width="8.625" customWidth="1"/>
    <col min="28" max="29" width="1.625" customWidth="1"/>
    <col min="30" max="32" width="3.625" customWidth="1"/>
    <col min="33" max="34" width="1.625" customWidth="1"/>
    <col min="35" max="39" width="3.125" customWidth="1"/>
  </cols>
  <sheetData>
    <row r="1" spans="1:39" ht="3.75" customHeight="1" x14ac:dyDescent="0.15">
      <c r="A1" s="2"/>
      <c r="B1" s="34"/>
      <c r="C1" s="34"/>
      <c r="D1" s="34"/>
      <c r="E1" s="34"/>
      <c r="F1" s="34"/>
      <c r="G1" s="3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34"/>
      <c r="AL1" s="34"/>
      <c r="AM1" s="14"/>
    </row>
    <row r="2" spans="1:39" ht="21" customHeight="1" x14ac:dyDescent="0.15">
      <c r="A2" s="3"/>
      <c r="B2" s="33"/>
      <c r="C2" s="33"/>
      <c r="D2" s="33"/>
      <c r="E2" s="33"/>
      <c r="F2" s="33"/>
      <c r="G2" s="33"/>
      <c r="H2" s="12"/>
      <c r="I2" s="12"/>
      <c r="J2" s="12"/>
      <c r="K2" s="12"/>
      <c r="L2" s="12"/>
      <c r="M2" s="235"/>
      <c r="N2" s="235"/>
      <c r="O2" s="235"/>
      <c r="P2" s="12"/>
      <c r="Q2" s="12"/>
      <c r="R2" s="12"/>
      <c r="S2" s="233" t="s">
        <v>29</v>
      </c>
      <c r="T2" s="233"/>
      <c r="U2" s="233"/>
      <c r="V2" s="233"/>
      <c r="W2" s="233"/>
      <c r="X2" s="233"/>
      <c r="Y2" s="233"/>
      <c r="Z2" s="233"/>
      <c r="AA2" s="233"/>
      <c r="AB2" s="12"/>
      <c r="AC2" s="12"/>
      <c r="AD2" s="12"/>
      <c r="AE2" s="12"/>
      <c r="AF2" s="12"/>
      <c r="AG2" s="12"/>
      <c r="AH2" s="12"/>
      <c r="AI2" s="12"/>
      <c r="AJ2" s="12"/>
      <c r="AK2" s="33"/>
      <c r="AL2" s="33"/>
      <c r="AM2" s="15"/>
    </row>
    <row r="3" spans="1:39" x14ac:dyDescent="0.15">
      <c r="A3" s="3"/>
      <c r="B3" s="33"/>
      <c r="C3" s="33"/>
      <c r="D3" s="33"/>
      <c r="E3" s="33"/>
      <c r="F3" s="33"/>
      <c r="G3" s="33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12"/>
      <c r="W3" s="12"/>
      <c r="X3" s="12"/>
      <c r="Y3" s="12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12"/>
      <c r="AK3" s="33"/>
      <c r="AL3" s="33"/>
      <c r="AM3" s="15"/>
    </row>
    <row r="4" spans="1:39" ht="8.25" customHeight="1" x14ac:dyDescent="0.15">
      <c r="A4" s="3"/>
      <c r="B4" s="33"/>
      <c r="C4" s="33"/>
      <c r="D4" s="33"/>
      <c r="E4" s="33"/>
      <c r="F4" s="33"/>
      <c r="G4" s="33"/>
      <c r="H4" s="12"/>
      <c r="I4" s="12"/>
      <c r="J4" s="12"/>
      <c r="K4" s="10"/>
      <c r="L4" s="36"/>
      <c r="M4" s="37"/>
      <c r="N4" s="37"/>
      <c r="O4" s="37"/>
      <c r="P4" s="38"/>
      <c r="Q4" s="39"/>
      <c r="R4" s="12"/>
      <c r="S4" s="12"/>
      <c r="T4" s="12"/>
      <c r="U4" s="12"/>
      <c r="V4" s="12"/>
      <c r="W4" s="12"/>
      <c r="X4" s="12"/>
      <c r="Y4" s="12"/>
      <c r="Z4" s="12"/>
      <c r="AA4" s="12"/>
      <c r="AB4" s="11"/>
      <c r="AC4" s="40"/>
      <c r="AD4" s="35"/>
      <c r="AE4" s="35"/>
      <c r="AF4" s="35"/>
      <c r="AG4" s="41"/>
      <c r="AH4" s="42"/>
      <c r="AI4" s="12"/>
      <c r="AJ4" s="12"/>
      <c r="AK4" s="33"/>
      <c r="AL4" s="33"/>
      <c r="AM4" s="15"/>
    </row>
    <row r="5" spans="1:39" ht="8.25" customHeight="1" x14ac:dyDescent="0.15">
      <c r="A5" s="3"/>
      <c r="B5" s="33"/>
      <c r="C5" s="33"/>
      <c r="D5" s="33"/>
      <c r="E5" s="33"/>
      <c r="F5" s="33"/>
      <c r="G5" s="33"/>
      <c r="H5" s="12"/>
      <c r="I5" s="12"/>
      <c r="J5" s="12"/>
      <c r="K5" s="40"/>
      <c r="L5" s="35"/>
      <c r="M5" s="35"/>
      <c r="N5" s="35"/>
      <c r="O5" s="35"/>
      <c r="P5" s="35"/>
      <c r="Q5" s="41"/>
      <c r="R5" s="12"/>
      <c r="S5" s="12"/>
      <c r="T5" s="12"/>
      <c r="U5" s="12"/>
      <c r="V5" s="12"/>
      <c r="W5" s="12"/>
      <c r="X5" s="12"/>
      <c r="Y5" s="12"/>
      <c r="Z5" s="12"/>
      <c r="AA5" s="12"/>
      <c r="AB5" s="40"/>
      <c r="AC5" s="35"/>
      <c r="AD5" s="35"/>
      <c r="AE5" s="35"/>
      <c r="AF5" s="35"/>
      <c r="AG5" s="35"/>
      <c r="AH5" s="41"/>
      <c r="AI5" s="12"/>
      <c r="AJ5" s="12"/>
      <c r="AK5" s="33"/>
      <c r="AL5" s="33"/>
      <c r="AM5" s="15"/>
    </row>
    <row r="6" spans="1:39" ht="15.75" customHeight="1" x14ac:dyDescent="0.15">
      <c r="A6" s="3"/>
      <c r="B6" s="33"/>
      <c r="C6" s="33"/>
      <c r="D6" s="33"/>
      <c r="E6" s="33"/>
      <c r="F6" s="33"/>
      <c r="G6" s="33"/>
      <c r="H6" s="234"/>
      <c r="I6" s="12"/>
      <c r="J6" s="12"/>
      <c r="K6" s="12"/>
      <c r="L6" s="10"/>
      <c r="M6" s="10"/>
      <c r="N6" s="12"/>
      <c r="O6" s="12"/>
      <c r="P6" s="43"/>
      <c r="Q6" s="10"/>
      <c r="R6" s="12"/>
      <c r="S6" s="239"/>
      <c r="T6" s="12"/>
      <c r="U6" s="12"/>
      <c r="V6" s="12"/>
      <c r="W6" s="12"/>
      <c r="X6" s="12"/>
      <c r="Y6" s="12"/>
      <c r="Z6" s="239"/>
      <c r="AA6" s="12"/>
      <c r="AB6" s="12"/>
      <c r="AC6" s="10"/>
      <c r="AD6" s="10"/>
      <c r="AE6" s="12"/>
      <c r="AF6" s="12"/>
      <c r="AG6" s="43"/>
      <c r="AH6" s="10"/>
      <c r="AI6" s="12"/>
      <c r="AJ6" s="244" t="s">
        <v>10</v>
      </c>
      <c r="AK6" s="261"/>
      <c r="AL6" s="261"/>
      <c r="AM6" s="262"/>
    </row>
    <row r="7" spans="1:39" ht="15.75" customHeight="1" x14ac:dyDescent="0.15">
      <c r="A7" s="3"/>
      <c r="B7" s="33"/>
      <c r="C7" s="33"/>
      <c r="D7" s="33"/>
      <c r="E7" s="33"/>
      <c r="F7" s="33"/>
      <c r="G7" s="33"/>
      <c r="H7" s="234"/>
      <c r="I7" s="12"/>
      <c r="J7" s="12"/>
      <c r="K7" s="12"/>
      <c r="L7" s="11"/>
      <c r="M7" s="240"/>
      <c r="N7" s="197"/>
      <c r="O7" s="241"/>
      <c r="P7" s="44"/>
      <c r="Q7" s="11"/>
      <c r="R7" s="12"/>
      <c r="S7" s="239"/>
      <c r="T7" s="12"/>
      <c r="V7" s="12"/>
      <c r="W7" s="12"/>
      <c r="X7" s="12"/>
      <c r="Y7" s="12"/>
      <c r="Z7" s="239"/>
      <c r="AA7" s="12"/>
      <c r="AB7" s="12"/>
      <c r="AC7" s="11"/>
      <c r="AD7" s="11"/>
      <c r="AE7" s="12"/>
      <c r="AF7" s="12"/>
      <c r="AG7" s="44"/>
      <c r="AH7" s="11"/>
      <c r="AI7" s="12"/>
      <c r="AJ7" s="12"/>
      <c r="AK7" s="33"/>
      <c r="AL7" s="33"/>
      <c r="AM7" s="15"/>
    </row>
    <row r="8" spans="1:39" ht="15.75" customHeight="1" x14ac:dyDescent="0.15">
      <c r="A8" s="3"/>
      <c r="B8" s="33"/>
      <c r="C8" s="33"/>
      <c r="D8" s="33"/>
      <c r="E8" s="33"/>
      <c r="F8" s="33"/>
      <c r="G8" s="33"/>
      <c r="H8" s="234"/>
      <c r="I8" s="12"/>
      <c r="J8" s="12"/>
      <c r="K8" s="12"/>
      <c r="L8" s="40"/>
      <c r="M8" s="40"/>
      <c r="N8" s="35"/>
      <c r="O8" s="35"/>
      <c r="P8" s="45"/>
      <c r="Q8" s="11"/>
      <c r="R8" s="12"/>
      <c r="S8" s="239"/>
      <c r="T8" s="12"/>
      <c r="U8" s="18" t="s">
        <v>7</v>
      </c>
      <c r="V8" s="12"/>
      <c r="W8" s="12"/>
      <c r="X8" s="12"/>
      <c r="Y8" s="12"/>
      <c r="Z8" s="239"/>
      <c r="AA8" s="12"/>
      <c r="AB8" s="12"/>
      <c r="AC8" s="40"/>
      <c r="AD8" s="40"/>
      <c r="AE8" s="35"/>
      <c r="AF8" s="35"/>
      <c r="AG8" s="45"/>
      <c r="AH8" s="11"/>
      <c r="AI8" s="12"/>
      <c r="AJ8" s="263" t="s">
        <v>11</v>
      </c>
      <c r="AK8" s="264"/>
      <c r="AL8" s="264"/>
      <c r="AM8" s="15"/>
    </row>
    <row r="9" spans="1:39" ht="15.75" customHeight="1" thickBot="1" x14ac:dyDescent="0.2">
      <c r="A9" s="3"/>
      <c r="B9" s="98"/>
      <c r="C9" s="98"/>
      <c r="D9" s="33"/>
      <c r="E9" s="33"/>
      <c r="F9" s="33"/>
      <c r="G9" s="33"/>
      <c r="H9" s="90"/>
      <c r="I9" s="85"/>
      <c r="J9" s="85"/>
      <c r="K9" s="85"/>
      <c r="L9" s="11"/>
      <c r="M9" s="11"/>
      <c r="N9" s="12"/>
      <c r="O9" s="12"/>
      <c r="P9" s="44"/>
      <c r="Q9" s="46"/>
      <c r="R9" s="47"/>
      <c r="S9" s="47"/>
      <c r="T9" s="47"/>
      <c r="U9" s="47"/>
      <c r="V9" s="47"/>
      <c r="W9" s="12"/>
      <c r="X9" s="47"/>
      <c r="Y9" s="47"/>
      <c r="Z9" s="47"/>
      <c r="AA9" s="47"/>
      <c r="AB9" s="48"/>
      <c r="AC9" s="11"/>
      <c r="AD9" s="11"/>
      <c r="AE9" s="12"/>
      <c r="AF9" s="12"/>
      <c r="AG9" s="44"/>
      <c r="AH9" s="11"/>
      <c r="AI9" s="12"/>
      <c r="AJ9" s="12"/>
      <c r="AK9" s="33"/>
      <c r="AL9" s="33"/>
      <c r="AM9" s="15"/>
    </row>
    <row r="10" spans="1:39" ht="15.75" customHeight="1" x14ac:dyDescent="0.15">
      <c r="A10" s="3"/>
      <c r="B10" s="33"/>
      <c r="C10" s="98"/>
      <c r="D10" s="33"/>
      <c r="E10" s="33"/>
      <c r="F10" s="33"/>
      <c r="G10" s="33"/>
      <c r="H10" s="90"/>
      <c r="I10" s="85"/>
      <c r="J10" s="85"/>
      <c r="K10" s="85"/>
      <c r="L10" s="11"/>
      <c r="M10" s="236"/>
      <c r="N10" s="237"/>
      <c r="O10" s="238"/>
      <c r="P10" s="44"/>
      <c r="Q10" s="1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1"/>
      <c r="AD10" s="11"/>
      <c r="AE10" s="12"/>
      <c r="AF10" s="12"/>
      <c r="AG10" s="44"/>
      <c r="AH10" s="11"/>
      <c r="AI10" s="12"/>
      <c r="AJ10" s="12"/>
      <c r="AK10" s="33"/>
      <c r="AL10" s="33"/>
      <c r="AM10" s="15"/>
    </row>
    <row r="11" spans="1:39" ht="15.75" customHeight="1" x14ac:dyDescent="0.15">
      <c r="A11" s="3"/>
      <c r="B11" s="98"/>
      <c r="C11" s="98"/>
      <c r="D11" s="33"/>
      <c r="E11" s="33"/>
      <c r="F11" s="33"/>
      <c r="G11" s="33"/>
      <c r="H11" s="90"/>
      <c r="I11" s="85"/>
      <c r="J11" s="85"/>
      <c r="K11" s="85"/>
      <c r="L11" s="40"/>
      <c r="M11" s="40"/>
      <c r="N11" s="35"/>
      <c r="O11" s="35"/>
      <c r="P11" s="45"/>
      <c r="Q11" s="11"/>
      <c r="R11" s="12"/>
      <c r="S11" s="12"/>
      <c r="T11" s="18" t="s">
        <v>2</v>
      </c>
      <c r="U11" s="12"/>
      <c r="V11" s="12"/>
      <c r="W11" s="12"/>
      <c r="X11" s="12"/>
      <c r="Y11" s="12"/>
      <c r="Z11" s="12"/>
      <c r="AA11" s="12"/>
      <c r="AB11" s="12"/>
      <c r="AC11" s="40"/>
      <c r="AD11" s="40"/>
      <c r="AE11" s="35"/>
      <c r="AF11" s="35"/>
      <c r="AG11" s="45"/>
      <c r="AH11" s="11"/>
      <c r="AI11" s="12"/>
      <c r="AJ11" s="242" t="s">
        <v>12</v>
      </c>
      <c r="AK11" s="243"/>
      <c r="AL11" s="243"/>
      <c r="AM11" s="15"/>
    </row>
    <row r="12" spans="1:39" ht="15.75" customHeight="1" x14ac:dyDescent="0.15">
      <c r="A12" s="3"/>
      <c r="B12" s="33"/>
      <c r="C12" s="98"/>
      <c r="D12" s="33"/>
      <c r="E12" s="33"/>
      <c r="F12" s="33"/>
      <c r="G12" s="33"/>
      <c r="H12" s="90"/>
      <c r="I12" s="85"/>
      <c r="J12" s="85"/>
      <c r="K12" s="85"/>
      <c r="L12" s="11"/>
      <c r="M12" s="11"/>
      <c r="N12" s="12"/>
      <c r="O12" s="12"/>
      <c r="P12" s="44"/>
      <c r="Q12" s="11"/>
      <c r="R12" s="12"/>
      <c r="S12" s="12"/>
      <c r="T12" s="54"/>
      <c r="U12" s="12"/>
      <c r="V12" s="12"/>
      <c r="W12" s="12"/>
      <c r="X12" s="12"/>
      <c r="Y12" s="12"/>
      <c r="Z12" s="12"/>
      <c r="AA12" s="12"/>
      <c r="AB12" s="12"/>
      <c r="AC12" s="11"/>
      <c r="AD12" s="11"/>
      <c r="AE12" s="12"/>
      <c r="AF12" s="12"/>
      <c r="AG12" s="44"/>
      <c r="AH12" s="11"/>
      <c r="AI12" s="12"/>
      <c r="AJ12" s="12"/>
      <c r="AK12" s="33"/>
      <c r="AL12" s="33"/>
      <c r="AM12" s="15"/>
    </row>
    <row r="13" spans="1:39" ht="15.75" customHeight="1" x14ac:dyDescent="0.15">
      <c r="A13" s="3"/>
      <c r="B13" s="33"/>
      <c r="C13" s="33"/>
      <c r="D13" s="33"/>
      <c r="E13" s="33"/>
      <c r="F13" s="33"/>
      <c r="G13" s="33"/>
      <c r="H13" s="90"/>
      <c r="I13" s="85"/>
      <c r="J13" s="85"/>
      <c r="K13" s="85"/>
      <c r="L13" s="11"/>
      <c r="M13" s="11"/>
      <c r="N13" s="12"/>
      <c r="O13" s="12"/>
      <c r="P13" s="44"/>
      <c r="Q13" s="1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44"/>
      <c r="AD13" s="11"/>
      <c r="AE13" s="12"/>
      <c r="AF13" s="12"/>
      <c r="AG13" s="44"/>
      <c r="AH13" s="11"/>
      <c r="AI13" s="12"/>
      <c r="AJ13" s="244"/>
      <c r="AK13" s="245"/>
      <c r="AL13" s="245"/>
      <c r="AM13" s="15"/>
    </row>
    <row r="14" spans="1:39" ht="15.75" customHeight="1" x14ac:dyDescent="0.15">
      <c r="A14" s="3"/>
      <c r="B14" s="33"/>
      <c r="C14" s="33"/>
      <c r="D14" s="33"/>
      <c r="E14" s="33"/>
      <c r="F14" s="33"/>
      <c r="G14" s="33"/>
      <c r="H14" s="90"/>
      <c r="I14" s="85"/>
      <c r="J14" s="85"/>
      <c r="K14" s="85"/>
      <c r="L14" s="40"/>
      <c r="M14" s="40"/>
      <c r="N14" s="35"/>
      <c r="O14" s="49"/>
      <c r="P14" s="50"/>
      <c r="Q14" s="11"/>
      <c r="R14" s="87" t="s">
        <v>5</v>
      </c>
      <c r="S14" s="88" t="s">
        <v>28</v>
      </c>
      <c r="T14" s="88" t="s">
        <v>28</v>
      </c>
      <c r="U14" s="88" t="s">
        <v>28</v>
      </c>
      <c r="V14" s="12"/>
      <c r="W14" s="12"/>
      <c r="X14" s="12"/>
      <c r="Y14" s="88" t="s">
        <v>28</v>
      </c>
      <c r="Z14" s="88" t="s">
        <v>28</v>
      </c>
      <c r="AA14" s="88" t="s">
        <v>28</v>
      </c>
      <c r="AB14" s="42"/>
      <c r="AC14" s="40"/>
      <c r="AD14" s="40"/>
      <c r="AE14" s="35"/>
      <c r="AF14" s="35"/>
      <c r="AG14" s="45"/>
      <c r="AH14" s="11"/>
      <c r="AI14" s="12"/>
      <c r="AJ14" s="12"/>
      <c r="AK14" s="256" t="s">
        <v>131</v>
      </c>
      <c r="AL14" s="33"/>
      <c r="AM14" s="15"/>
    </row>
    <row r="15" spans="1:39" ht="15.75" customHeight="1" x14ac:dyDescent="0.15">
      <c r="A15" s="3"/>
      <c r="B15" s="33"/>
      <c r="C15" s="33"/>
      <c r="D15" s="33"/>
      <c r="E15" s="33"/>
      <c r="F15" s="33"/>
      <c r="G15" s="33"/>
      <c r="H15" s="234"/>
      <c r="I15" s="12"/>
      <c r="J15" s="12"/>
      <c r="K15" s="12"/>
      <c r="L15" s="11"/>
      <c r="M15" s="11"/>
      <c r="N15" s="12"/>
      <c r="O15" s="53"/>
      <c r="P15" s="51"/>
      <c r="Q15" s="11"/>
      <c r="R15" s="12"/>
      <c r="S15" s="86" t="s">
        <v>27</v>
      </c>
      <c r="T15" s="86" t="s">
        <v>27</v>
      </c>
      <c r="U15" s="86" t="s">
        <v>27</v>
      </c>
      <c r="V15" s="12"/>
      <c r="W15" s="12"/>
      <c r="X15" s="12"/>
      <c r="Y15" s="86" t="s">
        <v>27</v>
      </c>
      <c r="Z15" s="86" t="s">
        <v>27</v>
      </c>
      <c r="AA15" s="86" t="s">
        <v>27</v>
      </c>
      <c r="AB15" s="42"/>
      <c r="AC15" s="11"/>
      <c r="AD15" s="11"/>
      <c r="AE15" s="12"/>
      <c r="AF15" s="12"/>
      <c r="AG15" s="44"/>
      <c r="AH15" s="11"/>
      <c r="AI15" s="12"/>
      <c r="AJ15" s="12"/>
      <c r="AK15" s="256"/>
      <c r="AL15" s="33"/>
      <c r="AM15" s="15"/>
    </row>
    <row r="16" spans="1:39" ht="15.75" customHeight="1" x14ac:dyDescent="0.15">
      <c r="A16" s="3"/>
      <c r="B16" s="33"/>
      <c r="C16" s="33"/>
      <c r="D16" s="33"/>
      <c r="E16" s="33"/>
      <c r="F16" s="33"/>
      <c r="G16" s="33"/>
      <c r="H16" s="234"/>
      <c r="I16" s="251"/>
      <c r="J16" s="12"/>
      <c r="K16" s="12"/>
      <c r="L16" s="11"/>
      <c r="M16" s="11"/>
      <c r="N16" s="12"/>
      <c r="O16" s="42"/>
      <c r="P16" s="44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1"/>
      <c r="AD16" s="11"/>
      <c r="AE16" s="12"/>
      <c r="AF16" s="42"/>
      <c r="AG16" s="44"/>
      <c r="AH16" s="12"/>
      <c r="AI16" s="12"/>
      <c r="AK16" s="256"/>
      <c r="AL16" s="33"/>
      <c r="AM16" s="15"/>
    </row>
    <row r="17" spans="1:39" ht="15.75" customHeight="1" thickBot="1" x14ac:dyDescent="0.2">
      <c r="A17" s="3"/>
      <c r="B17" s="33"/>
      <c r="C17" s="33"/>
      <c r="D17" s="33"/>
      <c r="E17" s="33"/>
      <c r="F17" s="33"/>
      <c r="G17" s="33"/>
      <c r="H17" s="234"/>
      <c r="I17" s="251"/>
      <c r="J17" s="12"/>
      <c r="K17" s="47"/>
      <c r="L17" s="46"/>
      <c r="M17" s="46"/>
      <c r="N17" s="47"/>
      <c r="O17" s="47"/>
      <c r="P17" s="67"/>
      <c r="Q17" s="11"/>
      <c r="R17" s="12"/>
      <c r="S17" s="12"/>
      <c r="T17" s="249" t="s">
        <v>6</v>
      </c>
      <c r="U17" s="249"/>
      <c r="V17" s="12"/>
      <c r="W17" s="12"/>
      <c r="X17" s="12"/>
      <c r="Y17" s="12"/>
      <c r="Z17" s="12"/>
      <c r="AA17" s="12"/>
      <c r="AB17" s="12"/>
      <c r="AC17" s="46"/>
      <c r="AD17" s="46"/>
      <c r="AE17" s="47"/>
      <c r="AF17" s="47"/>
      <c r="AG17" s="46"/>
      <c r="AH17" s="46"/>
      <c r="AI17" s="12"/>
      <c r="AK17" s="256"/>
      <c r="AL17" s="33"/>
      <c r="AM17" s="15"/>
    </row>
    <row r="18" spans="1:39" ht="16.5" customHeight="1" x14ac:dyDescent="0.15">
      <c r="A18" s="3"/>
      <c r="B18" s="33"/>
      <c r="C18" s="33"/>
      <c r="D18" s="33"/>
      <c r="E18" s="33"/>
      <c r="F18" s="33"/>
      <c r="G18" s="33"/>
      <c r="H18" s="234"/>
      <c r="I18" s="251"/>
      <c r="J18" s="57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250"/>
      <c r="Z18" s="250"/>
      <c r="AA18" s="12"/>
      <c r="AB18" s="12"/>
      <c r="AC18" s="12"/>
      <c r="AD18" s="12"/>
      <c r="AE18" s="12"/>
      <c r="AF18" s="12"/>
      <c r="AG18" s="12"/>
      <c r="AH18" s="12"/>
      <c r="AI18" s="56"/>
      <c r="AK18" s="256"/>
      <c r="AL18" s="33"/>
      <c r="AM18" s="15"/>
    </row>
    <row r="19" spans="1:39" x14ac:dyDescent="0.15">
      <c r="A19" s="3"/>
      <c r="B19" s="33"/>
      <c r="C19" s="33"/>
      <c r="D19" s="33"/>
      <c r="E19" s="33"/>
      <c r="F19" s="33"/>
      <c r="G19" s="33"/>
      <c r="H19" s="234"/>
      <c r="I19" s="12"/>
      <c r="J19" s="57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57"/>
      <c r="AI19" s="56"/>
      <c r="AK19" s="256"/>
      <c r="AL19" s="33"/>
      <c r="AM19" s="15"/>
    </row>
    <row r="20" spans="1:39" ht="14.25" x14ac:dyDescent="0.15">
      <c r="A20" s="3"/>
      <c r="B20" s="33"/>
      <c r="C20" s="33"/>
      <c r="D20" s="33"/>
      <c r="E20" s="33"/>
      <c r="F20" s="33"/>
      <c r="G20" s="33"/>
      <c r="H20" s="12"/>
      <c r="I20" s="12"/>
      <c r="J20" s="57"/>
      <c r="K20" s="56"/>
      <c r="L20" s="12"/>
      <c r="M20" s="246"/>
      <c r="N20" s="246"/>
      <c r="O20" s="246"/>
      <c r="P20" s="12"/>
      <c r="Q20" s="12"/>
      <c r="R20" s="12"/>
      <c r="S20" s="12"/>
      <c r="T20" s="18" t="s">
        <v>2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56"/>
      <c r="AJ20" s="33"/>
      <c r="AK20" s="33"/>
      <c r="AL20" s="33"/>
      <c r="AM20" s="15"/>
    </row>
    <row r="21" spans="1:39" ht="13.5" customHeight="1" x14ac:dyDescent="0.15">
      <c r="A21" s="3"/>
      <c r="B21" s="33"/>
      <c r="C21" s="33"/>
      <c r="D21" s="252"/>
      <c r="E21" s="252"/>
      <c r="F21" s="252"/>
      <c r="G21" s="252"/>
      <c r="H21" s="252"/>
      <c r="I21" s="252"/>
      <c r="J21" s="57"/>
      <c r="K21" s="56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56"/>
      <c r="AJ21" s="12"/>
      <c r="AK21" s="33"/>
      <c r="AL21" s="33"/>
      <c r="AM21" s="15"/>
    </row>
    <row r="22" spans="1:39" x14ac:dyDescent="0.15">
      <c r="A22" s="3"/>
      <c r="B22" s="33"/>
      <c r="C22" s="33"/>
      <c r="D22" s="33"/>
      <c r="E22" s="33"/>
      <c r="F22" s="33"/>
      <c r="G22" s="33"/>
      <c r="H22" s="12"/>
      <c r="I22" s="12"/>
      <c r="J22" s="57"/>
      <c r="K22" s="56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57"/>
      <c r="AI22" s="56"/>
      <c r="AJ22" s="33"/>
      <c r="AK22" s="256"/>
      <c r="AL22" s="33"/>
      <c r="AM22" s="15"/>
    </row>
    <row r="23" spans="1:39" ht="15" customHeight="1" x14ac:dyDescent="0.15">
      <c r="A23" s="3"/>
      <c r="B23" s="33"/>
      <c r="C23" s="33"/>
      <c r="D23" s="33"/>
      <c r="E23" s="33"/>
      <c r="F23" s="33"/>
      <c r="G23" s="33"/>
      <c r="H23" s="12"/>
      <c r="I23" s="12"/>
      <c r="J23" s="12"/>
      <c r="K23" s="89"/>
      <c r="L23" s="12"/>
      <c r="M23" s="12"/>
      <c r="N23" s="84"/>
      <c r="O23" s="12"/>
      <c r="P23" s="12"/>
      <c r="Q23" s="84"/>
      <c r="R23" s="12"/>
      <c r="S23" s="12"/>
      <c r="T23" s="68"/>
      <c r="U23" s="12"/>
      <c r="V23" s="12"/>
      <c r="W23" s="12"/>
      <c r="X23" s="12"/>
      <c r="Y23" s="12"/>
      <c r="Z23" s="12"/>
      <c r="AA23" s="85"/>
      <c r="AB23" s="85"/>
      <c r="AC23" s="85"/>
      <c r="AD23" s="59"/>
      <c r="AE23" s="85"/>
      <c r="AF23" s="59"/>
      <c r="AG23" s="59"/>
      <c r="AH23" s="59"/>
      <c r="AI23" s="12"/>
      <c r="AK23" s="257"/>
      <c r="AL23" s="33"/>
      <c r="AM23" s="15"/>
    </row>
    <row r="24" spans="1:39" x14ac:dyDescent="0.15">
      <c r="A24" s="3"/>
      <c r="B24" s="33"/>
      <c r="C24" s="33"/>
      <c r="D24" s="33"/>
      <c r="E24" s="33"/>
      <c r="F24" s="33"/>
      <c r="G24" s="33"/>
      <c r="H24" s="12"/>
      <c r="I24" s="12"/>
      <c r="J24" s="12"/>
      <c r="K24" s="12"/>
      <c r="L24" s="246"/>
      <c r="M24" s="246"/>
      <c r="N24" s="246"/>
      <c r="O24" s="246"/>
      <c r="P24" s="12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12"/>
      <c r="AD24" s="12"/>
      <c r="AE24" s="12"/>
      <c r="AF24" s="12"/>
      <c r="AG24" s="12"/>
      <c r="AH24" s="12"/>
      <c r="AI24" s="12"/>
      <c r="AK24" s="257"/>
      <c r="AL24" s="33"/>
      <c r="AM24" s="15"/>
    </row>
    <row r="25" spans="1:39" ht="14.25" x14ac:dyDescent="0.15">
      <c r="A25" s="3"/>
      <c r="B25" s="33"/>
      <c r="C25" s="33"/>
      <c r="D25" s="33"/>
      <c r="E25" s="33"/>
      <c r="F25" s="33"/>
      <c r="G25" s="33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254" t="s">
        <v>130</v>
      </c>
      <c r="V25" s="254"/>
      <c r="W25" s="254"/>
      <c r="X25" s="254"/>
      <c r="Y25" s="254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33"/>
      <c r="AL25" s="33"/>
      <c r="AM25" s="15"/>
    </row>
    <row r="26" spans="1:39" ht="14.25" x14ac:dyDescent="0.15">
      <c r="A26" s="3"/>
      <c r="B26" s="33"/>
      <c r="C26" s="33"/>
      <c r="D26" s="33"/>
      <c r="E26" s="16" t="s">
        <v>9</v>
      </c>
      <c r="F26" s="33"/>
      <c r="G26" s="33"/>
      <c r="H26" s="12"/>
      <c r="I26" s="12"/>
      <c r="J26" s="12"/>
      <c r="K26" s="12"/>
      <c r="L26" s="12"/>
      <c r="M26" s="250" t="s">
        <v>8</v>
      </c>
      <c r="N26" s="250"/>
      <c r="O26" s="250"/>
      <c r="P26" s="12"/>
      <c r="Q26" s="12"/>
      <c r="R26" s="12"/>
      <c r="S26" s="12"/>
      <c r="T26" s="12"/>
      <c r="U26" s="16"/>
      <c r="V26" s="16"/>
      <c r="W26" s="16"/>
      <c r="X26" s="16"/>
      <c r="Y26" s="16"/>
      <c r="Z26" s="12"/>
      <c r="AA26" s="250" t="s">
        <v>15</v>
      </c>
      <c r="AB26" s="250"/>
      <c r="AC26" s="250"/>
      <c r="AD26" s="250"/>
      <c r="AE26" s="250"/>
      <c r="AF26" s="12"/>
      <c r="AG26" s="12"/>
      <c r="AH26" s="12"/>
      <c r="AI26" s="12"/>
      <c r="AJ26" s="12"/>
      <c r="AK26" s="33"/>
      <c r="AL26" s="33"/>
      <c r="AM26" s="15"/>
    </row>
    <row r="27" spans="1:39" ht="14.25" x14ac:dyDescent="0.15">
      <c r="A27" s="3"/>
      <c r="B27" s="33"/>
      <c r="C27" s="33"/>
      <c r="D27" s="33"/>
      <c r="E27" s="33"/>
      <c r="F27" s="33"/>
      <c r="G27" s="33"/>
      <c r="H27" s="12"/>
      <c r="I27" s="12"/>
      <c r="J27" s="12"/>
      <c r="K27" s="12"/>
      <c r="L27" s="12"/>
      <c r="M27" s="246"/>
      <c r="N27" s="246"/>
      <c r="O27" s="24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F27" s="12"/>
      <c r="AG27" s="250" t="s">
        <v>14</v>
      </c>
      <c r="AH27" s="250"/>
      <c r="AI27" s="250"/>
      <c r="AJ27" s="250"/>
      <c r="AK27" s="250"/>
      <c r="AL27" s="33"/>
      <c r="AM27" s="15"/>
    </row>
    <row r="28" spans="1:39" x14ac:dyDescent="0.15">
      <c r="A28" s="3"/>
      <c r="B28" s="33"/>
      <c r="C28" s="33"/>
      <c r="D28" s="246"/>
      <c r="E28" s="247"/>
      <c r="F28" s="247"/>
      <c r="G28" s="33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33"/>
      <c r="AL28" s="33"/>
      <c r="AM28" s="15"/>
    </row>
    <row r="29" spans="1:39" x14ac:dyDescent="0.15">
      <c r="A29" s="3"/>
      <c r="B29" s="33"/>
      <c r="C29" s="33"/>
      <c r="D29" s="33"/>
      <c r="E29" s="33"/>
      <c r="F29" s="33"/>
      <c r="G29" s="33"/>
      <c r="H29" s="12"/>
      <c r="I29" s="12"/>
      <c r="J29" s="12"/>
      <c r="K29" s="10"/>
      <c r="L29" s="13"/>
      <c r="M29" s="13"/>
      <c r="N29" s="13"/>
      <c r="O29" s="13"/>
      <c r="P29" s="13"/>
      <c r="Q29" s="39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33"/>
      <c r="AL29" s="33"/>
      <c r="AM29" s="15"/>
    </row>
    <row r="30" spans="1:39" x14ac:dyDescent="0.15">
      <c r="A30" s="3"/>
      <c r="B30" s="33"/>
      <c r="C30" s="2"/>
      <c r="D30" s="34"/>
      <c r="E30" s="34"/>
      <c r="F30" s="34"/>
      <c r="G30" s="14"/>
      <c r="H30" s="12"/>
      <c r="I30" s="12"/>
      <c r="J30" s="12"/>
      <c r="K30" s="11"/>
      <c r="L30" s="10"/>
      <c r="M30" s="13"/>
      <c r="N30" s="13"/>
      <c r="O30" s="13"/>
      <c r="P30" s="39"/>
      <c r="Q30" s="4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256" t="s">
        <v>131</v>
      </c>
      <c r="AK30" s="33"/>
      <c r="AL30" s="33"/>
      <c r="AM30" s="15"/>
    </row>
    <row r="31" spans="1:39" ht="13.5" customHeight="1" x14ac:dyDescent="0.15">
      <c r="A31" s="3"/>
      <c r="B31" s="33"/>
      <c r="C31" s="3"/>
      <c r="D31" s="33"/>
      <c r="E31" s="33"/>
      <c r="F31" s="33"/>
      <c r="G31" s="15"/>
      <c r="H31" s="12"/>
      <c r="I31" s="12"/>
      <c r="J31" s="12"/>
      <c r="K31" s="11"/>
      <c r="L31" s="11"/>
      <c r="M31" s="10"/>
      <c r="N31" s="13"/>
      <c r="O31" s="39"/>
      <c r="P31" s="42"/>
      <c r="Q31" s="42"/>
      <c r="R31" s="253"/>
      <c r="S31" s="255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J31" s="256"/>
      <c r="AK31" s="33"/>
      <c r="AL31" s="33"/>
      <c r="AM31" s="15"/>
    </row>
    <row r="32" spans="1:39" ht="13.5" customHeight="1" x14ac:dyDescent="0.15">
      <c r="A32" s="3"/>
      <c r="B32" s="33"/>
      <c r="C32" s="3"/>
      <c r="D32" s="52"/>
      <c r="E32" s="33"/>
      <c r="F32" s="33"/>
      <c r="G32" s="15"/>
      <c r="H32" s="248"/>
      <c r="I32" s="12"/>
      <c r="J32" s="12"/>
      <c r="K32" s="11"/>
      <c r="L32" s="11"/>
      <c r="M32" s="11"/>
      <c r="N32" s="12"/>
      <c r="O32" s="42"/>
      <c r="P32" s="42"/>
      <c r="Q32" s="42"/>
      <c r="R32" s="253"/>
      <c r="S32" s="25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J32" s="256"/>
      <c r="AK32" s="33"/>
      <c r="AL32" s="33"/>
      <c r="AM32" s="15"/>
    </row>
    <row r="33" spans="1:39" x14ac:dyDescent="0.15">
      <c r="A33" s="3"/>
      <c r="B33" s="33"/>
      <c r="C33" s="3"/>
      <c r="D33" s="52"/>
      <c r="E33" s="33"/>
      <c r="F33" s="33"/>
      <c r="G33" s="15"/>
      <c r="H33" s="248"/>
      <c r="I33" s="12"/>
      <c r="J33" s="12"/>
      <c r="K33" s="11"/>
      <c r="L33" s="11"/>
      <c r="M33" s="11"/>
      <c r="N33" s="12"/>
      <c r="O33" s="42"/>
      <c r="P33" s="42"/>
      <c r="Q33" s="42"/>
      <c r="R33" s="253"/>
      <c r="S33" s="25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J33" s="256"/>
      <c r="AK33" s="33"/>
      <c r="AL33" s="33"/>
      <c r="AM33" s="15"/>
    </row>
    <row r="34" spans="1:39" x14ac:dyDescent="0.15">
      <c r="A34" s="3"/>
      <c r="B34" s="33"/>
      <c r="C34" s="3"/>
      <c r="D34" s="33"/>
      <c r="E34" s="33"/>
      <c r="F34" s="33"/>
      <c r="G34" s="15"/>
      <c r="H34" s="12"/>
      <c r="I34" s="12"/>
      <c r="J34" s="12"/>
      <c r="K34" s="11"/>
      <c r="L34" s="11"/>
      <c r="M34" s="40"/>
      <c r="N34" s="35"/>
      <c r="O34" s="41"/>
      <c r="P34" s="42"/>
      <c r="Q34" s="42"/>
      <c r="R34" s="253"/>
      <c r="S34" s="25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J34" s="256"/>
      <c r="AK34" s="33"/>
      <c r="AL34" s="33"/>
      <c r="AM34" s="15"/>
    </row>
    <row r="35" spans="1:39" x14ac:dyDescent="0.15">
      <c r="A35" s="3"/>
      <c r="B35" s="33"/>
      <c r="C35" s="6"/>
      <c r="D35" s="1"/>
      <c r="E35" s="1"/>
      <c r="F35" s="1"/>
      <c r="G35" s="7"/>
      <c r="H35" s="12"/>
      <c r="I35" s="12"/>
      <c r="J35" s="12"/>
      <c r="K35" s="11"/>
      <c r="L35" s="40"/>
      <c r="M35" s="35"/>
      <c r="N35" s="35"/>
      <c r="O35" s="35"/>
      <c r="P35" s="41"/>
      <c r="Q35" s="42"/>
      <c r="R35" s="12"/>
      <c r="S35" s="12"/>
      <c r="T35" s="12"/>
      <c r="U35" s="12"/>
      <c r="V35" s="12"/>
      <c r="W35" s="12"/>
      <c r="X35" s="12"/>
      <c r="Y35" s="12"/>
      <c r="Z35" s="12"/>
      <c r="AA35" s="246" t="s">
        <v>13</v>
      </c>
      <c r="AB35" s="258"/>
      <c r="AC35" s="258"/>
      <c r="AD35" s="258"/>
      <c r="AE35" s="258"/>
      <c r="AF35" s="12"/>
      <c r="AG35" s="12"/>
      <c r="AH35" s="12"/>
      <c r="AJ35" s="256"/>
      <c r="AK35" s="33"/>
      <c r="AL35" s="33"/>
      <c r="AM35" s="15"/>
    </row>
    <row r="36" spans="1:39" ht="13.5" customHeight="1" x14ac:dyDescent="0.15">
      <c r="A36" s="3"/>
      <c r="B36" s="33"/>
      <c r="C36" s="33"/>
      <c r="D36" s="33"/>
      <c r="E36" s="33"/>
      <c r="F36" s="33"/>
      <c r="G36" s="33"/>
      <c r="H36" s="12"/>
      <c r="I36" s="12"/>
      <c r="J36" s="12"/>
      <c r="K36" s="40"/>
      <c r="L36" s="35"/>
      <c r="M36" s="35"/>
      <c r="N36" s="35"/>
      <c r="O36" s="35"/>
      <c r="P36" s="35"/>
      <c r="Q36" s="41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J36" s="256"/>
      <c r="AK36" s="33"/>
      <c r="AL36" s="33"/>
      <c r="AM36" s="15"/>
    </row>
    <row r="37" spans="1:39" x14ac:dyDescent="0.15">
      <c r="A37" s="3"/>
      <c r="B37" s="33"/>
      <c r="C37" s="33"/>
      <c r="D37" s="33"/>
      <c r="E37" s="33"/>
      <c r="F37" s="33"/>
      <c r="G37" s="33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33"/>
      <c r="AL37" s="33"/>
      <c r="AM37" s="15"/>
    </row>
    <row r="38" spans="1:39" ht="9.75" customHeight="1" x14ac:dyDescent="0.15">
      <c r="A38" s="3"/>
      <c r="B38" s="33"/>
      <c r="C38" s="1"/>
      <c r="D38" s="1"/>
      <c r="E38" s="1"/>
      <c r="F38" s="1"/>
      <c r="G38" s="1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33"/>
      <c r="AL38" s="33"/>
      <c r="AM38" s="15"/>
    </row>
    <row r="39" spans="1:39" ht="10.5" customHeight="1" x14ac:dyDescent="0.15">
      <c r="A39" s="3"/>
      <c r="B39" s="33"/>
      <c r="C39" s="33"/>
      <c r="D39" s="33"/>
      <c r="E39" s="33"/>
      <c r="F39" s="33"/>
      <c r="G39" s="33"/>
      <c r="H39" s="33"/>
      <c r="I39" s="33"/>
      <c r="J39" s="33"/>
      <c r="K39" s="2"/>
      <c r="L39" s="5"/>
      <c r="M39" s="4"/>
      <c r="N39" s="4"/>
      <c r="O39" s="4"/>
      <c r="P39" s="8"/>
      <c r="Q39" s="14"/>
      <c r="R39" s="253"/>
      <c r="S39" s="251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256"/>
      <c r="AK39" s="33"/>
      <c r="AL39" s="33"/>
      <c r="AM39" s="15"/>
    </row>
    <row r="40" spans="1:39" ht="15" customHeight="1" x14ac:dyDescent="0.15">
      <c r="A40" s="3"/>
      <c r="B40" s="33"/>
      <c r="C40" s="33"/>
      <c r="D40" s="33"/>
      <c r="E40" s="33"/>
      <c r="F40" s="33"/>
      <c r="G40" s="33"/>
      <c r="H40" s="33"/>
      <c r="I40" s="33"/>
      <c r="J40" s="33"/>
      <c r="K40" s="6"/>
      <c r="L40" s="1"/>
      <c r="M40" s="5"/>
      <c r="N40" s="4"/>
      <c r="O40" s="8"/>
      <c r="P40" s="1"/>
      <c r="Q40" s="7"/>
      <c r="R40" s="253"/>
      <c r="S40" s="251"/>
      <c r="T40" s="33"/>
      <c r="U40" s="33"/>
      <c r="V40" s="33"/>
      <c r="W40" s="33"/>
      <c r="X40" s="33"/>
      <c r="Y40" s="33"/>
      <c r="Z40" s="33"/>
      <c r="AA40" s="33"/>
      <c r="AB40" s="258"/>
      <c r="AC40" s="258"/>
      <c r="AD40" s="258"/>
      <c r="AE40" s="258"/>
      <c r="AF40" s="33"/>
      <c r="AG40" s="33"/>
      <c r="AH40" s="33"/>
      <c r="AI40" s="33"/>
      <c r="AJ40" s="259"/>
      <c r="AK40" s="33"/>
      <c r="AL40" s="33"/>
      <c r="AM40" s="15"/>
    </row>
    <row r="41" spans="1:39" x14ac:dyDescent="0.15">
      <c r="A41" s="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260"/>
      <c r="AK41" s="1"/>
      <c r="AL41" s="1"/>
      <c r="AM41" s="7"/>
    </row>
  </sheetData>
  <sheetProtection algorithmName="SHA-512" hashValue="YSLyBgk7tSXDy9JMNHtDpAIYHUC21TQtVEN728myBSwNVwXm461XHiPqpZTf3IlPmgLr7ql7eTYXv2wZQN1Rbg==" saltValue="nvyD3wU+IZzF5yH9/b2YWQ==" spinCount="100000" sheet="1" selectLockedCells="1" selectUnlockedCells="1"/>
  <mergeCells count="35">
    <mergeCell ref="R39:S40"/>
    <mergeCell ref="Z6:Z8"/>
    <mergeCell ref="U25:Y25"/>
    <mergeCell ref="R31:S34"/>
    <mergeCell ref="AK22:AK24"/>
    <mergeCell ref="AA35:AE35"/>
    <mergeCell ref="AB40:AC40"/>
    <mergeCell ref="AD40:AE40"/>
    <mergeCell ref="AA26:AE26"/>
    <mergeCell ref="AG27:AK27"/>
    <mergeCell ref="AJ39:AJ41"/>
    <mergeCell ref="AJ30:AJ36"/>
    <mergeCell ref="AK14:AK19"/>
    <mergeCell ref="Y18:Z18"/>
    <mergeCell ref="AJ6:AM6"/>
    <mergeCell ref="AJ8:AL8"/>
    <mergeCell ref="AJ11:AL11"/>
    <mergeCell ref="AJ13:AL13"/>
    <mergeCell ref="D28:F28"/>
    <mergeCell ref="H32:H33"/>
    <mergeCell ref="T17:U17"/>
    <mergeCell ref="M26:O26"/>
    <mergeCell ref="M27:O27"/>
    <mergeCell ref="H17:H19"/>
    <mergeCell ref="I16:I18"/>
    <mergeCell ref="M20:O20"/>
    <mergeCell ref="L24:O24"/>
    <mergeCell ref="D21:I21"/>
    <mergeCell ref="S2:AA2"/>
    <mergeCell ref="H6:H8"/>
    <mergeCell ref="H15:H16"/>
    <mergeCell ref="M2:O2"/>
    <mergeCell ref="M10:O10"/>
    <mergeCell ref="S6:S8"/>
    <mergeCell ref="M7:O7"/>
  </mergeCells>
  <phoneticPr fontId="2"/>
  <pageMargins left="0.56000000000000005" right="0.52" top="0.54" bottom="0.4" header="0.51200000000000001" footer="0.4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44"/>
  </sheetPr>
  <dimension ref="A1:AM41"/>
  <sheetViews>
    <sheetView showGridLines="0" view="pageBreakPreview" zoomScale="115" zoomScaleNormal="70" zoomScaleSheetLayoutView="115" workbookViewId="0">
      <selection activeCell="L12" sqref="L12"/>
    </sheetView>
  </sheetViews>
  <sheetFormatPr defaultRowHeight="13.5" x14ac:dyDescent="0.15"/>
  <cols>
    <col min="1" max="1" width="1.875" customWidth="1"/>
    <col min="2" max="2" width="2.125" customWidth="1"/>
    <col min="3" max="3" width="1.625" customWidth="1"/>
    <col min="4" max="6" width="3.625" customWidth="1"/>
    <col min="7" max="7" width="1.625" customWidth="1"/>
    <col min="8" max="9" width="3.625" customWidth="1"/>
    <col min="10" max="11" width="2.125" customWidth="1"/>
    <col min="12" max="12" width="1.625" customWidth="1"/>
    <col min="13" max="15" width="3.625" customWidth="1"/>
    <col min="16" max="16" width="1.625" customWidth="1"/>
    <col min="17" max="18" width="2.125" customWidth="1"/>
    <col min="19" max="21" width="8.625" customWidth="1"/>
    <col min="22" max="24" width="1.625" customWidth="1"/>
    <col min="25" max="27" width="8.625" customWidth="1"/>
    <col min="28" max="29" width="1.625" customWidth="1"/>
    <col min="30" max="32" width="3.625" customWidth="1"/>
    <col min="33" max="34" width="1.625" customWidth="1"/>
    <col min="35" max="39" width="3.125" customWidth="1"/>
  </cols>
  <sheetData>
    <row r="1" spans="1:39" ht="3.75" customHeight="1" x14ac:dyDescent="0.15">
      <c r="A1" s="2"/>
      <c r="B1" s="34"/>
      <c r="C1" s="34"/>
      <c r="D1" s="34"/>
      <c r="E1" s="34"/>
      <c r="F1" s="34"/>
      <c r="G1" s="3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34"/>
      <c r="AL1" s="34"/>
      <c r="AM1" s="14"/>
    </row>
    <row r="2" spans="1:39" ht="21" customHeight="1" x14ac:dyDescent="0.15">
      <c r="A2" s="3"/>
      <c r="B2" s="33"/>
      <c r="C2" s="33"/>
      <c r="D2" s="33"/>
      <c r="E2" s="33"/>
      <c r="F2" s="33"/>
      <c r="G2" s="33"/>
      <c r="H2" s="12"/>
      <c r="I2" s="12"/>
      <c r="J2" s="12"/>
      <c r="K2" s="12"/>
      <c r="L2" s="12"/>
      <c r="M2" s="235"/>
      <c r="N2" s="235"/>
      <c r="O2" s="235"/>
      <c r="P2" s="12"/>
      <c r="Q2" s="12"/>
      <c r="R2" s="12"/>
      <c r="S2" s="233" t="s">
        <v>29</v>
      </c>
      <c r="T2" s="233"/>
      <c r="U2" s="233"/>
      <c r="V2" s="233"/>
      <c r="W2" s="233"/>
      <c r="X2" s="233"/>
      <c r="Y2" s="233"/>
      <c r="Z2" s="233"/>
      <c r="AA2" s="233"/>
      <c r="AB2" s="12"/>
      <c r="AC2" s="12"/>
      <c r="AD2" s="12"/>
      <c r="AE2" s="12"/>
      <c r="AF2" s="12"/>
      <c r="AG2" s="12"/>
      <c r="AH2" s="12"/>
      <c r="AI2" s="12"/>
      <c r="AJ2" s="12"/>
      <c r="AK2" s="33"/>
      <c r="AL2" s="33"/>
      <c r="AM2" s="15"/>
    </row>
    <row r="3" spans="1:39" x14ac:dyDescent="0.15">
      <c r="A3" s="3"/>
      <c r="B3" s="33"/>
      <c r="C3" s="33"/>
      <c r="D3" s="33"/>
      <c r="E3" s="33"/>
      <c r="F3" s="33"/>
      <c r="G3" s="33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12"/>
      <c r="W3" s="12"/>
      <c r="X3" s="12"/>
      <c r="Y3" s="12"/>
      <c r="Z3" s="35"/>
      <c r="AA3" s="35"/>
      <c r="AB3" s="35"/>
      <c r="AC3" s="35"/>
      <c r="AD3" s="35"/>
      <c r="AE3" s="35"/>
      <c r="AF3" s="35"/>
      <c r="AG3" s="35"/>
      <c r="AH3" s="35"/>
      <c r="AI3" s="12"/>
      <c r="AJ3" s="12"/>
      <c r="AK3" s="33"/>
      <c r="AL3" s="33"/>
      <c r="AM3" s="15"/>
    </row>
    <row r="4" spans="1:39" ht="8.25" customHeight="1" x14ac:dyDescent="0.15">
      <c r="A4" s="3"/>
      <c r="B4" s="33"/>
      <c r="C4" s="33"/>
      <c r="D4" s="33"/>
      <c r="E4" s="33"/>
      <c r="F4" s="33"/>
      <c r="G4" s="33"/>
      <c r="H4" s="12"/>
      <c r="I4" s="12"/>
      <c r="J4" s="12"/>
      <c r="K4" s="10"/>
      <c r="L4" s="36"/>
      <c r="M4" s="37"/>
      <c r="N4" s="37"/>
      <c r="O4" s="37"/>
      <c r="P4" s="38"/>
      <c r="Q4" s="39"/>
      <c r="R4" s="12"/>
      <c r="S4" s="12"/>
      <c r="T4" s="12"/>
      <c r="U4" s="12"/>
      <c r="V4" s="12"/>
      <c r="W4" s="12"/>
      <c r="X4" s="12"/>
      <c r="Y4" s="12"/>
      <c r="Z4" s="12"/>
      <c r="AA4" s="12"/>
      <c r="AB4" s="11"/>
      <c r="AC4" s="40"/>
      <c r="AD4" s="35"/>
      <c r="AE4" s="35"/>
      <c r="AF4" s="35"/>
      <c r="AG4" s="41"/>
      <c r="AH4" s="42"/>
      <c r="AI4" s="142"/>
      <c r="AJ4" s="143"/>
      <c r="AK4" s="144"/>
      <c r="AL4" s="144"/>
      <c r="AM4" s="15"/>
    </row>
    <row r="5" spans="1:39" ht="8.25" customHeight="1" x14ac:dyDescent="0.15">
      <c r="A5" s="3"/>
      <c r="B5" s="33"/>
      <c r="C5" s="33"/>
      <c r="D5" s="33"/>
      <c r="E5" s="33"/>
      <c r="F5" s="33"/>
      <c r="G5" s="33"/>
      <c r="H5" s="12"/>
      <c r="I5" s="12"/>
      <c r="J5" s="12"/>
      <c r="K5" s="40"/>
      <c r="L5" s="35"/>
      <c r="M5" s="35"/>
      <c r="N5" s="35"/>
      <c r="O5" s="35"/>
      <c r="P5" s="35"/>
      <c r="Q5" s="41"/>
      <c r="R5" s="12"/>
      <c r="S5" s="12"/>
      <c r="T5" s="12"/>
      <c r="U5" s="12"/>
      <c r="V5" s="12"/>
      <c r="W5" s="12"/>
      <c r="X5" s="12"/>
      <c r="Y5" s="12"/>
      <c r="Z5" s="12"/>
      <c r="AA5" s="12"/>
      <c r="AB5" s="40"/>
      <c r="AC5" s="35"/>
      <c r="AD5" s="35"/>
      <c r="AE5" s="35"/>
      <c r="AF5" s="35"/>
      <c r="AG5" s="35"/>
      <c r="AH5" s="41"/>
      <c r="AI5" s="12"/>
      <c r="AJ5" s="12"/>
      <c r="AK5" s="33"/>
      <c r="AL5" s="33"/>
      <c r="AM5" s="15"/>
    </row>
    <row r="6" spans="1:39" ht="15.75" customHeight="1" x14ac:dyDescent="0.15">
      <c r="A6" s="3"/>
      <c r="B6" s="33"/>
      <c r="C6" s="33"/>
      <c r="D6" s="33"/>
      <c r="E6" s="33"/>
      <c r="F6" s="33"/>
      <c r="G6" s="33"/>
      <c r="H6" s="234"/>
      <c r="I6" s="12"/>
      <c r="J6" s="12"/>
      <c r="K6" s="12"/>
      <c r="L6" s="10"/>
      <c r="M6" s="10"/>
      <c r="N6" s="12"/>
      <c r="O6" s="12"/>
      <c r="P6" s="43"/>
      <c r="Q6" s="10"/>
      <c r="R6" s="12"/>
      <c r="S6" s="239"/>
      <c r="T6" s="12"/>
      <c r="U6" s="12"/>
      <c r="V6" s="12"/>
      <c r="W6" s="12"/>
      <c r="X6" s="12"/>
      <c r="Y6" s="12"/>
      <c r="Z6" s="239"/>
      <c r="AA6" s="12"/>
      <c r="AB6" s="12"/>
      <c r="AC6" s="10"/>
      <c r="AD6" s="10"/>
      <c r="AE6" s="12"/>
      <c r="AF6" s="12"/>
      <c r="AG6" s="43"/>
      <c r="AH6" s="10"/>
      <c r="AI6" s="12"/>
      <c r="AJ6" s="132" t="s">
        <v>10</v>
      </c>
      <c r="AK6" s="133"/>
      <c r="AL6" s="133"/>
      <c r="AM6" s="134"/>
    </row>
    <row r="7" spans="1:39" ht="15.75" customHeight="1" x14ac:dyDescent="0.15">
      <c r="A7" s="3"/>
      <c r="B7" s="33"/>
      <c r="C7" s="33"/>
      <c r="D7" s="33"/>
      <c r="E7" s="33"/>
      <c r="F7" s="33"/>
      <c r="G7" s="33"/>
      <c r="H7" s="234"/>
      <c r="I7" s="12"/>
      <c r="J7" s="12"/>
      <c r="K7" s="12"/>
      <c r="L7" s="11"/>
      <c r="M7" s="240"/>
      <c r="N7" s="197"/>
      <c r="O7" s="241"/>
      <c r="P7" s="44"/>
      <c r="Q7" s="11"/>
      <c r="R7" s="12"/>
      <c r="S7" s="239"/>
      <c r="T7" s="12"/>
      <c r="V7" s="12"/>
      <c r="W7" s="12"/>
      <c r="X7" s="12"/>
      <c r="Y7" s="12"/>
      <c r="Z7" s="239"/>
      <c r="AA7" s="12"/>
      <c r="AB7" s="12"/>
      <c r="AC7" s="11"/>
      <c r="AD7" s="11"/>
      <c r="AE7" s="12"/>
      <c r="AF7" s="12"/>
      <c r="AG7" s="44"/>
      <c r="AH7" s="11"/>
      <c r="AI7" s="12"/>
      <c r="AJ7" s="12"/>
      <c r="AK7" s="33"/>
      <c r="AL7" s="33"/>
      <c r="AM7" s="15"/>
    </row>
    <row r="8" spans="1:39" ht="15.75" customHeight="1" x14ac:dyDescent="0.15">
      <c r="A8" s="3"/>
      <c r="B8" s="33"/>
      <c r="C8" s="33"/>
      <c r="D8" s="33"/>
      <c r="E8" s="33"/>
      <c r="F8" s="33"/>
      <c r="G8" s="33"/>
      <c r="H8" s="234"/>
      <c r="I8" s="12"/>
      <c r="J8" s="12"/>
      <c r="K8" s="12"/>
      <c r="L8" s="40"/>
      <c r="M8" s="40"/>
      <c r="N8" s="35"/>
      <c r="O8" s="35"/>
      <c r="P8" s="45"/>
      <c r="Q8" s="11"/>
      <c r="R8" s="12"/>
      <c r="S8" s="239"/>
      <c r="T8" s="12"/>
      <c r="U8" s="18" t="s">
        <v>7</v>
      </c>
      <c r="V8" s="12"/>
      <c r="W8" s="12"/>
      <c r="X8" s="12"/>
      <c r="Y8" s="12"/>
      <c r="Z8" s="239"/>
      <c r="AA8" s="12"/>
      <c r="AB8" s="12"/>
      <c r="AC8" s="40"/>
      <c r="AD8" s="40"/>
      <c r="AE8" s="35"/>
      <c r="AF8" s="35"/>
      <c r="AG8" s="45"/>
      <c r="AH8" s="11"/>
      <c r="AI8" s="12"/>
      <c r="AJ8" s="135" t="s">
        <v>11</v>
      </c>
      <c r="AK8" s="136"/>
      <c r="AL8" s="136"/>
      <c r="AM8" s="15"/>
    </row>
    <row r="9" spans="1:39" ht="15.75" customHeight="1" thickBot="1" x14ac:dyDescent="0.2">
      <c r="A9" s="3"/>
      <c r="B9" s="98"/>
      <c r="C9" s="98"/>
      <c r="D9" s="33"/>
      <c r="E9" s="33"/>
      <c r="F9" s="33"/>
      <c r="G9" s="33"/>
      <c r="H9" s="90"/>
      <c r="I9" s="85"/>
      <c r="J9" s="85"/>
      <c r="K9" s="85"/>
      <c r="L9" s="11"/>
      <c r="M9" s="11"/>
      <c r="N9" s="12"/>
      <c r="O9" s="12"/>
      <c r="P9" s="44"/>
      <c r="Q9" s="46"/>
      <c r="R9" s="47"/>
      <c r="S9" s="47"/>
      <c r="T9" s="47"/>
      <c r="U9" s="47"/>
      <c r="V9" s="47"/>
      <c r="W9" s="12"/>
      <c r="X9" s="47"/>
      <c r="Y9" s="47"/>
      <c r="Z9" s="47"/>
      <c r="AA9" s="47"/>
      <c r="AB9" s="48"/>
      <c r="AC9" s="11"/>
      <c r="AD9" s="11"/>
      <c r="AE9" s="12"/>
      <c r="AF9" s="12"/>
      <c r="AG9" s="44"/>
      <c r="AH9" s="11"/>
      <c r="AI9" s="246" t="s">
        <v>233</v>
      </c>
      <c r="AJ9" s="246"/>
      <c r="AK9" s="246"/>
      <c r="AL9" s="246"/>
      <c r="AM9" s="15"/>
    </row>
    <row r="10" spans="1:39" ht="15.75" customHeight="1" x14ac:dyDescent="0.15">
      <c r="A10" s="3"/>
      <c r="B10" s="33"/>
      <c r="C10" s="98"/>
      <c r="D10" s="33"/>
      <c r="E10" s="33"/>
      <c r="F10" s="33"/>
      <c r="G10" s="33"/>
      <c r="H10" s="90"/>
      <c r="I10" s="153"/>
      <c r="J10" s="154"/>
      <c r="K10" s="155"/>
      <c r="L10" s="12"/>
      <c r="M10" s="236"/>
      <c r="N10" s="237"/>
      <c r="O10" s="238"/>
      <c r="P10" s="11"/>
      <c r="Q10" s="145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56"/>
      <c r="AD10" s="11"/>
      <c r="AE10" s="12"/>
      <c r="AF10" s="12"/>
      <c r="AG10" s="163"/>
      <c r="AH10" s="146"/>
      <c r="AI10" s="146"/>
      <c r="AJ10" s="147"/>
      <c r="AK10" s="33"/>
      <c r="AL10" s="33"/>
      <c r="AM10" s="15"/>
    </row>
    <row r="11" spans="1:39" ht="15.75" customHeight="1" x14ac:dyDescent="0.15">
      <c r="A11" s="3"/>
      <c r="B11" s="98"/>
      <c r="C11" s="98"/>
      <c r="D11" s="33"/>
      <c r="E11" s="33"/>
      <c r="F11" s="33"/>
      <c r="G11" s="33"/>
      <c r="H11" s="90"/>
      <c r="I11" s="156"/>
      <c r="J11" s="85"/>
      <c r="K11" s="157"/>
      <c r="L11" s="35"/>
      <c r="M11" s="40"/>
      <c r="N11" s="35"/>
      <c r="O11" s="35"/>
      <c r="P11" s="40"/>
      <c r="Q11" s="56"/>
      <c r="R11" s="12"/>
      <c r="S11" s="12"/>
      <c r="T11" s="18" t="s">
        <v>2</v>
      </c>
      <c r="U11" s="12"/>
      <c r="V11" s="12"/>
      <c r="W11" s="12"/>
      <c r="X11" s="12"/>
      <c r="Y11" s="12"/>
      <c r="Z11" s="12"/>
      <c r="AA11" s="12"/>
      <c r="AB11" s="12"/>
      <c r="AC11" s="164"/>
      <c r="AD11" s="40"/>
      <c r="AE11" s="35"/>
      <c r="AF11" s="35"/>
      <c r="AG11" s="165"/>
      <c r="AH11" s="12"/>
      <c r="AI11" s="12"/>
      <c r="AJ11" s="148" t="s">
        <v>12</v>
      </c>
      <c r="AK11" s="137"/>
      <c r="AL11" s="137"/>
      <c r="AM11" s="15"/>
    </row>
    <row r="12" spans="1:39" ht="15.75" customHeight="1" x14ac:dyDescent="0.15">
      <c r="A12" s="3"/>
      <c r="B12" s="33"/>
      <c r="C12" s="98"/>
      <c r="D12" s="33"/>
      <c r="E12" s="33"/>
      <c r="F12" s="33"/>
      <c r="G12" s="33"/>
      <c r="H12" s="90"/>
      <c r="I12" s="156"/>
      <c r="J12" s="85"/>
      <c r="K12" s="157"/>
      <c r="L12" s="12"/>
      <c r="M12" s="11"/>
      <c r="N12" s="12"/>
      <c r="O12" s="12"/>
      <c r="P12" s="11"/>
      <c r="Q12" s="56"/>
      <c r="R12" s="12"/>
      <c r="S12" s="12"/>
      <c r="T12" s="54"/>
      <c r="U12" s="12"/>
      <c r="V12" s="12"/>
      <c r="W12" s="12"/>
      <c r="X12" s="12"/>
      <c r="Y12" s="12"/>
      <c r="Z12" s="12"/>
      <c r="AA12" s="12"/>
      <c r="AB12" s="12"/>
      <c r="AC12" s="56"/>
      <c r="AD12" s="11"/>
      <c r="AE12" s="12"/>
      <c r="AF12" s="12"/>
      <c r="AG12" s="163"/>
      <c r="AH12" s="12"/>
      <c r="AI12" s="12"/>
      <c r="AJ12" s="57"/>
      <c r="AK12" s="33"/>
      <c r="AL12" s="33"/>
      <c r="AM12" s="15"/>
    </row>
    <row r="13" spans="1:39" ht="15.75" customHeight="1" x14ac:dyDescent="0.15">
      <c r="A13" s="3"/>
      <c r="B13" s="33"/>
      <c r="C13" s="33"/>
      <c r="D13" s="33"/>
      <c r="E13" s="33"/>
      <c r="F13" s="33"/>
      <c r="G13" s="33"/>
      <c r="H13" s="90"/>
      <c r="I13" s="156"/>
      <c r="J13" s="85"/>
      <c r="K13" s="157"/>
      <c r="L13" s="12"/>
      <c r="M13" s="11"/>
      <c r="N13" s="12"/>
      <c r="O13" s="12"/>
      <c r="P13" s="11"/>
      <c r="Q13" s="56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66"/>
      <c r="AD13" s="11"/>
      <c r="AE13" s="12"/>
      <c r="AF13" s="12"/>
      <c r="AG13" s="163"/>
      <c r="AH13" s="12"/>
      <c r="AI13" s="12"/>
      <c r="AJ13" s="149"/>
      <c r="AK13" s="138"/>
      <c r="AL13" s="138"/>
      <c r="AM13" s="15"/>
    </row>
    <row r="14" spans="1:39" ht="15.75" customHeight="1" x14ac:dyDescent="0.15">
      <c r="A14" s="3"/>
      <c r="B14" s="33"/>
      <c r="C14" s="33"/>
      <c r="D14" s="33"/>
      <c r="E14" s="33"/>
      <c r="F14" s="33"/>
      <c r="G14" s="33"/>
      <c r="H14" s="90"/>
      <c r="I14" s="156"/>
      <c r="J14" s="85"/>
      <c r="K14" s="157"/>
      <c r="L14" s="35"/>
      <c r="M14" s="40"/>
      <c r="N14" s="35"/>
      <c r="O14" s="49"/>
      <c r="P14" s="161"/>
      <c r="Q14" s="56"/>
      <c r="R14" s="87" t="s">
        <v>5</v>
      </c>
      <c r="S14" s="88" t="s">
        <v>28</v>
      </c>
      <c r="T14" s="88" t="s">
        <v>28</v>
      </c>
      <c r="U14" s="88" t="s">
        <v>28</v>
      </c>
      <c r="V14" s="12"/>
      <c r="W14" s="12"/>
      <c r="X14" s="12"/>
      <c r="Y14" s="88" t="s">
        <v>28</v>
      </c>
      <c r="Z14" s="88" t="s">
        <v>28</v>
      </c>
      <c r="AA14" s="88" t="s">
        <v>28</v>
      </c>
      <c r="AB14" s="12"/>
      <c r="AC14" s="164"/>
      <c r="AD14" s="40"/>
      <c r="AE14" s="35"/>
      <c r="AF14" s="35"/>
      <c r="AG14" s="165"/>
      <c r="AH14" s="12"/>
      <c r="AI14" s="12"/>
      <c r="AJ14" s="57"/>
      <c r="AL14" s="256" t="s">
        <v>131</v>
      </c>
      <c r="AM14" s="15"/>
    </row>
    <row r="15" spans="1:39" ht="15.75" customHeight="1" x14ac:dyDescent="0.15">
      <c r="A15" s="3"/>
      <c r="B15" s="33"/>
      <c r="C15" s="33"/>
      <c r="D15" s="33"/>
      <c r="E15" s="33"/>
      <c r="F15" s="33"/>
      <c r="G15" s="33"/>
      <c r="H15" s="234"/>
      <c r="I15" s="56"/>
      <c r="J15" s="12"/>
      <c r="K15" s="57"/>
      <c r="L15" s="12"/>
      <c r="M15" s="11"/>
      <c r="N15" s="12"/>
      <c r="O15" s="53"/>
      <c r="P15" s="162"/>
      <c r="Q15" s="56"/>
      <c r="R15" s="12"/>
      <c r="S15" s="86" t="s">
        <v>27</v>
      </c>
      <c r="T15" s="86" t="s">
        <v>27</v>
      </c>
      <c r="U15" s="86" t="s">
        <v>27</v>
      </c>
      <c r="V15" s="12"/>
      <c r="W15" s="12"/>
      <c r="X15" s="12"/>
      <c r="Y15" s="86" t="s">
        <v>27</v>
      </c>
      <c r="Z15" s="86" t="s">
        <v>27</v>
      </c>
      <c r="AA15" s="86" t="s">
        <v>27</v>
      </c>
      <c r="AB15" s="12"/>
      <c r="AC15" s="56"/>
      <c r="AD15" s="11"/>
      <c r="AE15" s="12"/>
      <c r="AF15" s="12"/>
      <c r="AG15" s="163"/>
      <c r="AH15" s="12"/>
      <c r="AI15" s="12"/>
      <c r="AJ15" s="57"/>
      <c r="AL15" s="256"/>
      <c r="AM15" s="15"/>
    </row>
    <row r="16" spans="1:39" ht="15.75" customHeight="1" x14ac:dyDescent="0.15">
      <c r="A16" s="3"/>
      <c r="B16" s="33"/>
      <c r="C16" s="33"/>
      <c r="D16" s="33"/>
      <c r="E16" s="33"/>
      <c r="F16" s="33"/>
      <c r="G16" s="33"/>
      <c r="H16" s="234"/>
      <c r="I16" s="266"/>
      <c r="J16" s="12"/>
      <c r="K16" s="57"/>
      <c r="L16" s="12"/>
      <c r="M16" s="11"/>
      <c r="N16" s="12"/>
      <c r="O16" s="42"/>
      <c r="P16" s="11"/>
      <c r="Q16" s="56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56"/>
      <c r="AD16" s="11"/>
      <c r="AE16" s="12"/>
      <c r="AF16" s="42"/>
      <c r="AG16" s="163"/>
      <c r="AH16" s="12"/>
      <c r="AI16" s="12"/>
      <c r="AJ16" s="150"/>
      <c r="AL16" s="256"/>
      <c r="AM16" s="15"/>
    </row>
    <row r="17" spans="1:39" ht="15.75" customHeight="1" thickBot="1" x14ac:dyDescent="0.2">
      <c r="A17" s="3"/>
      <c r="B17" s="33"/>
      <c r="C17" s="33"/>
      <c r="D17" s="33"/>
      <c r="E17" s="33"/>
      <c r="F17" s="33"/>
      <c r="G17" s="33"/>
      <c r="H17" s="234"/>
      <c r="I17" s="266"/>
      <c r="J17" s="12"/>
      <c r="K17" s="57"/>
      <c r="L17" s="47"/>
      <c r="M17" s="46"/>
      <c r="N17" s="47"/>
      <c r="O17" s="47"/>
      <c r="P17" s="46"/>
      <c r="Q17" s="56"/>
      <c r="R17" s="12"/>
      <c r="S17" s="12"/>
      <c r="T17" s="249" t="s">
        <v>6</v>
      </c>
      <c r="U17" s="249"/>
      <c r="V17" s="12"/>
      <c r="W17" s="12"/>
      <c r="X17" s="12"/>
      <c r="Y17" s="12"/>
      <c r="Z17" s="12"/>
      <c r="AA17" s="12"/>
      <c r="AB17" s="12"/>
      <c r="AC17" s="151"/>
      <c r="AD17" s="46"/>
      <c r="AE17" s="47"/>
      <c r="AF17" s="47"/>
      <c r="AG17" s="167"/>
      <c r="AH17" s="12"/>
      <c r="AI17" s="12"/>
      <c r="AJ17" s="150"/>
      <c r="AL17" s="256"/>
      <c r="AM17" s="15"/>
    </row>
    <row r="18" spans="1:39" ht="16.5" customHeight="1" x14ac:dyDescent="0.15">
      <c r="A18" s="3"/>
      <c r="B18" s="33"/>
      <c r="C18" s="33"/>
      <c r="D18" s="33"/>
      <c r="E18" s="33"/>
      <c r="F18" s="33"/>
      <c r="G18" s="33"/>
      <c r="H18" s="234"/>
      <c r="I18" s="266"/>
      <c r="J18" s="12"/>
      <c r="K18" s="12"/>
      <c r="L18" s="146"/>
      <c r="M18" s="146"/>
      <c r="N18" s="146"/>
      <c r="O18" s="146"/>
      <c r="P18" s="146"/>
      <c r="Q18" s="85"/>
      <c r="R18" s="12"/>
      <c r="S18" s="12"/>
      <c r="T18" s="18" t="s">
        <v>2</v>
      </c>
      <c r="U18" s="12"/>
      <c r="V18" s="12"/>
      <c r="W18" s="12"/>
      <c r="X18" s="12"/>
      <c r="Y18" s="250"/>
      <c r="Z18" s="250"/>
      <c r="AA18" s="12"/>
      <c r="AB18" s="12"/>
      <c r="AC18" s="12"/>
      <c r="AD18" s="12"/>
      <c r="AE18" s="12"/>
      <c r="AF18" s="12"/>
      <c r="AG18" s="146"/>
      <c r="AH18" s="12"/>
      <c r="AI18" s="12"/>
      <c r="AJ18" s="150"/>
      <c r="AL18" s="256"/>
      <c r="AM18" s="15"/>
    </row>
    <row r="19" spans="1:39" x14ac:dyDescent="0.15">
      <c r="A19" s="3"/>
      <c r="B19" s="33"/>
      <c r="C19" s="33"/>
      <c r="D19" s="33"/>
      <c r="E19" s="33"/>
      <c r="F19" s="33"/>
      <c r="G19" s="33"/>
      <c r="H19" s="234"/>
      <c r="I19" s="56"/>
      <c r="J19" s="12"/>
      <c r="K19" s="12"/>
      <c r="L19" s="12"/>
      <c r="M19" s="12"/>
      <c r="N19" s="12"/>
      <c r="O19" s="12"/>
      <c r="P19" s="12"/>
      <c r="Q19" s="85"/>
      <c r="R19" s="12"/>
      <c r="S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50"/>
      <c r="AL19" s="256"/>
      <c r="AM19" s="15"/>
    </row>
    <row r="20" spans="1:39" ht="14.25" thickBot="1" x14ac:dyDescent="0.2">
      <c r="A20" s="3"/>
      <c r="B20" s="33"/>
      <c r="C20" s="33"/>
      <c r="D20" s="33"/>
      <c r="E20" s="33"/>
      <c r="F20" s="33"/>
      <c r="G20" s="33"/>
      <c r="H20" s="12"/>
      <c r="I20" s="151"/>
      <c r="J20" s="47"/>
      <c r="K20" s="47"/>
      <c r="L20" s="47"/>
      <c r="M20" s="265"/>
      <c r="N20" s="265"/>
      <c r="O20" s="265"/>
      <c r="P20" s="47"/>
      <c r="Q20" s="158"/>
      <c r="R20" s="47"/>
      <c r="S20" s="47"/>
      <c r="T20" s="159"/>
      <c r="U20" s="47"/>
      <c r="V20" s="12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152"/>
      <c r="AK20" s="33"/>
      <c r="AL20" s="33"/>
      <c r="AM20" s="15"/>
    </row>
    <row r="21" spans="1:39" ht="13.5" customHeight="1" x14ac:dyDescent="0.15">
      <c r="A21" s="3"/>
      <c r="B21" s="33"/>
      <c r="C21" s="33"/>
      <c r="D21" s="132"/>
      <c r="E21" s="132"/>
      <c r="F21" s="132"/>
      <c r="G21" s="132"/>
      <c r="H21" s="132"/>
      <c r="I21" s="160"/>
      <c r="J21" s="146"/>
      <c r="K21" s="146"/>
      <c r="L21" s="146"/>
      <c r="M21" s="146"/>
      <c r="N21" s="146"/>
      <c r="O21" s="146"/>
      <c r="P21" s="146"/>
      <c r="Q21" s="85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46"/>
      <c r="AI21" s="146"/>
      <c r="AJ21" s="146"/>
      <c r="AK21" s="33"/>
      <c r="AL21" s="33"/>
      <c r="AM21" s="15"/>
    </row>
    <row r="22" spans="1:39" x14ac:dyDescent="0.15">
      <c r="A22" s="3"/>
      <c r="B22" s="33"/>
      <c r="C22" s="33"/>
      <c r="D22" s="33"/>
      <c r="E22" s="33"/>
      <c r="F22" s="33"/>
      <c r="G22" s="33"/>
      <c r="H22" s="12"/>
      <c r="I22" s="12"/>
      <c r="J22" s="12"/>
      <c r="K22" s="12"/>
      <c r="L22" s="12"/>
      <c r="M22" s="12"/>
      <c r="N22" s="12"/>
      <c r="O22" s="12"/>
      <c r="P22" s="12"/>
      <c r="Q22" s="85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33"/>
      <c r="AK22" s="256"/>
      <c r="AL22" s="33"/>
      <c r="AM22" s="15"/>
    </row>
    <row r="23" spans="1:39" ht="15" customHeight="1" x14ac:dyDescent="0.15">
      <c r="A23" s="3"/>
      <c r="B23" s="33"/>
      <c r="C23" s="33"/>
      <c r="D23" s="33"/>
      <c r="E23" s="33"/>
      <c r="F23" s="33"/>
      <c r="G23" s="33"/>
      <c r="H23" s="12"/>
      <c r="I23" s="12"/>
      <c r="J23" s="12"/>
      <c r="K23" s="84"/>
      <c r="L23" s="12"/>
      <c r="M23" s="12"/>
      <c r="N23" s="84"/>
      <c r="O23" s="12"/>
      <c r="P23" s="12"/>
      <c r="Q23" s="84"/>
      <c r="R23" s="12"/>
      <c r="S23" s="12"/>
      <c r="T23" s="68"/>
      <c r="U23" s="12"/>
      <c r="V23" s="12"/>
      <c r="W23" s="12"/>
      <c r="X23" s="12"/>
      <c r="Y23" s="12"/>
      <c r="Z23" s="12"/>
      <c r="AA23" s="85"/>
      <c r="AB23" s="85"/>
      <c r="AC23" s="85"/>
      <c r="AD23" s="59"/>
      <c r="AE23" s="85"/>
      <c r="AF23" s="59"/>
      <c r="AG23" s="59"/>
      <c r="AH23" s="59"/>
      <c r="AI23" s="12"/>
      <c r="AK23" s="257"/>
      <c r="AL23" s="33"/>
      <c r="AM23" s="15"/>
    </row>
    <row r="24" spans="1:39" ht="14.25" x14ac:dyDescent="0.15">
      <c r="A24" s="3"/>
      <c r="B24" s="33"/>
      <c r="C24" s="33"/>
      <c r="D24" s="33"/>
      <c r="E24" s="33"/>
      <c r="F24" s="33"/>
      <c r="G24" s="33"/>
      <c r="H24" s="12"/>
      <c r="I24" s="12"/>
      <c r="J24" s="12"/>
      <c r="K24" s="12"/>
      <c r="L24" s="246"/>
      <c r="M24" s="246"/>
      <c r="N24" s="246"/>
      <c r="O24" s="246"/>
      <c r="P24" s="12"/>
      <c r="Q24" s="12"/>
      <c r="R24" s="12"/>
      <c r="S24" s="12"/>
      <c r="T24" s="12"/>
      <c r="U24" s="250"/>
      <c r="V24" s="250"/>
      <c r="W24" s="250"/>
      <c r="X24" s="250"/>
      <c r="Y24" s="250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33"/>
      <c r="AK24" s="257"/>
      <c r="AL24" s="33"/>
      <c r="AM24" s="15"/>
    </row>
    <row r="25" spans="1:39" x14ac:dyDescent="0.15">
      <c r="A25" s="3"/>
      <c r="B25" s="33"/>
      <c r="C25" s="33"/>
      <c r="D25" s="33"/>
      <c r="E25" s="33"/>
      <c r="F25" s="33"/>
      <c r="G25" s="33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33"/>
      <c r="AL25" s="33"/>
      <c r="AM25" s="15"/>
    </row>
    <row r="26" spans="1:39" ht="14.25" x14ac:dyDescent="0.15">
      <c r="A26" s="3"/>
      <c r="B26" s="33"/>
      <c r="C26" s="33"/>
      <c r="D26" s="33"/>
      <c r="F26" s="33"/>
      <c r="G26" s="33"/>
      <c r="H26" s="12"/>
      <c r="I26" s="12"/>
      <c r="J26" s="12"/>
      <c r="K26" s="12"/>
      <c r="L26" s="12"/>
      <c r="P26" s="12"/>
      <c r="Q26" s="12"/>
      <c r="R26" s="12"/>
      <c r="S26" s="12"/>
      <c r="T26" s="12"/>
      <c r="U26" s="16"/>
      <c r="V26" s="16"/>
      <c r="W26" s="16"/>
      <c r="X26" s="16"/>
      <c r="Y26" s="16"/>
      <c r="Z26" s="12"/>
      <c r="AA26" s="250" t="s">
        <v>15</v>
      </c>
      <c r="AB26" s="250"/>
      <c r="AC26" s="250"/>
      <c r="AD26" s="250"/>
      <c r="AE26" s="250"/>
      <c r="AF26" s="12"/>
      <c r="AG26" s="12"/>
      <c r="AH26" s="12"/>
      <c r="AI26" s="12"/>
      <c r="AJ26" s="12"/>
      <c r="AK26" s="33"/>
      <c r="AL26" s="33"/>
      <c r="AM26" s="15"/>
    </row>
    <row r="27" spans="1:39" ht="14.25" x14ac:dyDescent="0.15">
      <c r="A27" s="3"/>
      <c r="B27" s="33"/>
      <c r="C27" s="33"/>
      <c r="D27" s="33"/>
      <c r="E27" s="16" t="s">
        <v>9</v>
      </c>
      <c r="F27" s="33"/>
      <c r="G27" s="33"/>
      <c r="H27" s="12"/>
      <c r="I27" s="12"/>
      <c r="J27" s="12"/>
      <c r="K27" s="12"/>
      <c r="L27" s="12"/>
      <c r="M27" s="250" t="s">
        <v>8</v>
      </c>
      <c r="N27" s="250"/>
      <c r="O27" s="250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F27" s="12"/>
      <c r="AG27" s="250" t="s">
        <v>14</v>
      </c>
      <c r="AH27" s="250"/>
      <c r="AI27" s="250"/>
      <c r="AJ27" s="250"/>
      <c r="AK27" s="250"/>
      <c r="AL27" s="33"/>
      <c r="AM27" s="15"/>
    </row>
    <row r="28" spans="1:39" x14ac:dyDescent="0.15">
      <c r="A28" s="3"/>
      <c r="B28" s="33"/>
      <c r="C28" s="33"/>
      <c r="D28" s="246"/>
      <c r="E28" s="247"/>
      <c r="F28" s="247"/>
      <c r="G28" s="33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33"/>
      <c r="AL28" s="33"/>
      <c r="AM28" s="15"/>
    </row>
    <row r="29" spans="1:39" x14ac:dyDescent="0.15">
      <c r="A29" s="3"/>
      <c r="B29" s="33"/>
      <c r="C29" s="33"/>
      <c r="D29" s="33"/>
      <c r="E29" s="33"/>
      <c r="F29" s="33"/>
      <c r="G29" s="33"/>
      <c r="H29" s="12"/>
      <c r="I29" s="12"/>
      <c r="J29" s="12"/>
      <c r="K29" s="10"/>
      <c r="L29" s="13"/>
      <c r="M29" s="13"/>
      <c r="N29" s="13"/>
      <c r="O29" s="13"/>
      <c r="P29" s="13"/>
      <c r="Q29" s="39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33"/>
      <c r="AL29" s="33"/>
      <c r="AM29" s="15"/>
    </row>
    <row r="30" spans="1:39" x14ac:dyDescent="0.15">
      <c r="A30" s="3"/>
      <c r="B30" s="33"/>
      <c r="C30" s="2"/>
      <c r="D30" s="34"/>
      <c r="E30" s="34"/>
      <c r="F30" s="34"/>
      <c r="G30" s="14"/>
      <c r="H30" s="12"/>
      <c r="I30" s="12"/>
      <c r="J30" s="12"/>
      <c r="K30" s="11"/>
      <c r="L30" s="10"/>
      <c r="M30" s="13"/>
      <c r="N30" s="13"/>
      <c r="O30" s="13"/>
      <c r="P30" s="39"/>
      <c r="Q30" s="4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256" t="s">
        <v>131</v>
      </c>
      <c r="AK30" s="33"/>
      <c r="AL30" s="33"/>
      <c r="AM30" s="15"/>
    </row>
    <row r="31" spans="1:39" ht="13.5" customHeight="1" x14ac:dyDescent="0.15">
      <c r="A31" s="3"/>
      <c r="B31" s="33"/>
      <c r="C31" s="3"/>
      <c r="D31" s="33"/>
      <c r="E31" s="33"/>
      <c r="F31" s="33"/>
      <c r="G31" s="15"/>
      <c r="H31" s="12"/>
      <c r="I31" s="12"/>
      <c r="J31" s="12"/>
      <c r="K31" s="11"/>
      <c r="L31" s="11"/>
      <c r="M31" s="10"/>
      <c r="N31" s="13"/>
      <c r="O31" s="39"/>
      <c r="P31" s="42"/>
      <c r="Q31" s="42"/>
      <c r="R31" s="253"/>
      <c r="S31" s="255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J31" s="256"/>
      <c r="AK31" s="33"/>
      <c r="AL31" s="33"/>
      <c r="AM31" s="15"/>
    </row>
    <row r="32" spans="1:39" ht="13.5" customHeight="1" x14ac:dyDescent="0.15">
      <c r="A32" s="3"/>
      <c r="B32" s="33"/>
      <c r="C32" s="3"/>
      <c r="D32" s="52"/>
      <c r="E32" s="33"/>
      <c r="F32" s="33"/>
      <c r="G32" s="15"/>
      <c r="H32" s="248"/>
      <c r="I32" s="12"/>
      <c r="J32" s="12"/>
      <c r="K32" s="11"/>
      <c r="L32" s="11"/>
      <c r="M32" s="11"/>
      <c r="N32" s="12"/>
      <c r="O32" s="42"/>
      <c r="P32" s="42"/>
      <c r="Q32" s="42"/>
      <c r="R32" s="253"/>
      <c r="S32" s="25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J32" s="256"/>
      <c r="AK32" s="33"/>
      <c r="AL32" s="33"/>
      <c r="AM32" s="15"/>
    </row>
    <row r="33" spans="1:39" x14ac:dyDescent="0.15">
      <c r="A33" s="3"/>
      <c r="B33" s="33"/>
      <c r="C33" s="3"/>
      <c r="D33" s="52"/>
      <c r="E33" s="33"/>
      <c r="F33" s="33"/>
      <c r="G33" s="15"/>
      <c r="H33" s="248"/>
      <c r="I33" s="12"/>
      <c r="J33" s="12"/>
      <c r="K33" s="11"/>
      <c r="L33" s="11"/>
      <c r="M33" s="11"/>
      <c r="N33" s="12"/>
      <c r="O33" s="42"/>
      <c r="P33" s="42"/>
      <c r="Q33" s="42"/>
      <c r="R33" s="253"/>
      <c r="S33" s="25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J33" s="256"/>
      <c r="AK33" s="33"/>
      <c r="AL33" s="33"/>
      <c r="AM33" s="15"/>
    </row>
    <row r="34" spans="1:39" x14ac:dyDescent="0.15">
      <c r="A34" s="3"/>
      <c r="B34" s="33"/>
      <c r="C34" s="3"/>
      <c r="D34" s="33"/>
      <c r="E34" s="33"/>
      <c r="F34" s="33"/>
      <c r="G34" s="15"/>
      <c r="H34" s="12"/>
      <c r="I34" s="12"/>
      <c r="J34" s="12"/>
      <c r="K34" s="11"/>
      <c r="L34" s="11"/>
      <c r="M34" s="40"/>
      <c r="N34" s="35"/>
      <c r="O34" s="41"/>
      <c r="P34" s="42"/>
      <c r="Q34" s="42"/>
      <c r="R34" s="253"/>
      <c r="S34" s="25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J34" s="256"/>
      <c r="AK34" s="33"/>
      <c r="AL34" s="33"/>
      <c r="AM34" s="15"/>
    </row>
    <row r="35" spans="1:39" x14ac:dyDescent="0.15">
      <c r="A35" s="3"/>
      <c r="B35" s="33"/>
      <c r="C35" s="6"/>
      <c r="D35" s="1"/>
      <c r="E35" s="1"/>
      <c r="F35" s="1"/>
      <c r="G35" s="7"/>
      <c r="H35" s="12"/>
      <c r="I35" s="12"/>
      <c r="J35" s="12"/>
      <c r="K35" s="11"/>
      <c r="L35" s="40"/>
      <c r="M35" s="35"/>
      <c r="N35" s="35"/>
      <c r="O35" s="35"/>
      <c r="P35" s="41"/>
      <c r="Q35" s="42"/>
      <c r="R35" s="12"/>
      <c r="S35" s="12"/>
      <c r="T35" s="12"/>
      <c r="U35" s="12"/>
      <c r="V35" s="12"/>
      <c r="W35" s="12"/>
      <c r="X35" s="12"/>
      <c r="Y35" s="12"/>
      <c r="Z35" s="12"/>
      <c r="AA35" s="246" t="s">
        <v>13</v>
      </c>
      <c r="AB35" s="258"/>
      <c r="AC35" s="258"/>
      <c r="AD35" s="258"/>
      <c r="AE35" s="258"/>
      <c r="AF35" s="12"/>
      <c r="AG35" s="12"/>
      <c r="AH35" s="12"/>
      <c r="AJ35" s="256"/>
      <c r="AK35" s="33"/>
      <c r="AL35" s="33"/>
      <c r="AM35" s="15"/>
    </row>
    <row r="36" spans="1:39" ht="13.5" customHeight="1" x14ac:dyDescent="0.15">
      <c r="A36" s="3"/>
      <c r="B36" s="33"/>
      <c r="C36" s="33"/>
      <c r="D36" s="33"/>
      <c r="E36" s="33"/>
      <c r="F36" s="33"/>
      <c r="G36" s="33"/>
      <c r="H36" s="12"/>
      <c r="I36" s="12"/>
      <c r="J36" s="12"/>
      <c r="K36" s="40"/>
      <c r="L36" s="35"/>
      <c r="M36" s="35"/>
      <c r="N36" s="35"/>
      <c r="O36" s="35"/>
      <c r="P36" s="35"/>
      <c r="Q36" s="41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J36" s="256"/>
      <c r="AK36" s="33"/>
      <c r="AL36" s="33"/>
      <c r="AM36" s="15"/>
    </row>
    <row r="37" spans="1:39" x14ac:dyDescent="0.15">
      <c r="A37" s="3"/>
      <c r="B37" s="33"/>
      <c r="C37" s="33"/>
      <c r="D37" s="33"/>
      <c r="E37" s="33"/>
      <c r="F37" s="33"/>
      <c r="G37" s="33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33"/>
      <c r="AL37" s="33"/>
      <c r="AM37" s="15"/>
    </row>
    <row r="38" spans="1:39" ht="9.75" customHeight="1" x14ac:dyDescent="0.15">
      <c r="A38" s="3"/>
      <c r="B38" s="33"/>
      <c r="C38" s="1"/>
      <c r="D38" s="1"/>
      <c r="E38" s="1"/>
      <c r="F38" s="1"/>
      <c r="G38" s="1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33"/>
      <c r="AL38" s="33"/>
      <c r="AM38" s="15"/>
    </row>
    <row r="39" spans="1:39" ht="10.5" customHeight="1" x14ac:dyDescent="0.15">
      <c r="A39" s="3"/>
      <c r="B39" s="33"/>
      <c r="C39" s="33"/>
      <c r="D39" s="33"/>
      <c r="E39" s="33"/>
      <c r="F39" s="33"/>
      <c r="G39" s="33"/>
      <c r="H39" s="33"/>
      <c r="I39" s="33"/>
      <c r="J39" s="33"/>
      <c r="K39" s="2"/>
      <c r="L39" s="5"/>
      <c r="M39" s="4"/>
      <c r="N39" s="4"/>
      <c r="O39" s="4"/>
      <c r="P39" s="8"/>
      <c r="Q39" s="14"/>
      <c r="R39" s="253"/>
      <c r="S39" s="251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256"/>
      <c r="AK39" s="33"/>
      <c r="AL39" s="33"/>
      <c r="AM39" s="15"/>
    </row>
    <row r="40" spans="1:39" ht="15" customHeight="1" x14ac:dyDescent="0.15">
      <c r="A40" s="3"/>
      <c r="B40" s="33"/>
      <c r="C40" s="33"/>
      <c r="D40" s="33"/>
      <c r="E40" s="33"/>
      <c r="F40" s="33"/>
      <c r="G40" s="33"/>
      <c r="H40" s="33"/>
      <c r="I40" s="33"/>
      <c r="J40" s="33"/>
      <c r="K40" s="6"/>
      <c r="L40" s="1"/>
      <c r="M40" s="5"/>
      <c r="N40" s="4"/>
      <c r="O40" s="8"/>
      <c r="P40" s="1"/>
      <c r="Q40" s="7"/>
      <c r="R40" s="253"/>
      <c r="S40" s="251"/>
      <c r="T40" s="33"/>
      <c r="U40" s="33"/>
      <c r="V40" s="33"/>
      <c r="W40" s="33"/>
      <c r="X40" s="33"/>
      <c r="Y40" s="33"/>
      <c r="Z40" s="33"/>
      <c r="AA40" s="33"/>
      <c r="AB40" s="258"/>
      <c r="AC40" s="258"/>
      <c r="AD40" s="258"/>
      <c r="AE40" s="258"/>
      <c r="AF40" s="33"/>
      <c r="AG40" s="33"/>
      <c r="AH40" s="33"/>
      <c r="AI40" s="33"/>
      <c r="AJ40" s="259"/>
      <c r="AK40" s="33"/>
      <c r="AL40" s="33"/>
      <c r="AM40" s="15"/>
    </row>
    <row r="41" spans="1:39" x14ac:dyDescent="0.15">
      <c r="A41" s="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260"/>
      <c r="AK41" s="1"/>
      <c r="AL41" s="1"/>
      <c r="AM41" s="7"/>
    </row>
  </sheetData>
  <sheetProtection algorithmName="SHA-512" hashValue="EzCixoRKqPkimwB2AZMcaclCuUGJghDujKzvEDL9JTvO6GdRzteTcCJ1SOXTf7+bYdVpBKxTyvk/una59vYXhA==" saltValue="5tyiSxnPp24XwG1rvr40WA==" spinCount="100000" sheet="1" selectLockedCells="1" selectUnlockedCells="1"/>
  <mergeCells count="30">
    <mergeCell ref="H17:H19"/>
    <mergeCell ref="T17:U17"/>
    <mergeCell ref="Y18:Z18"/>
    <mergeCell ref="H6:H8"/>
    <mergeCell ref="S6:S8"/>
    <mergeCell ref="Z6:Z8"/>
    <mergeCell ref="AL14:AL19"/>
    <mergeCell ref="M2:O2"/>
    <mergeCell ref="S2:AA2"/>
    <mergeCell ref="D28:F28"/>
    <mergeCell ref="AJ30:AJ36"/>
    <mergeCell ref="R31:S34"/>
    <mergeCell ref="H32:H33"/>
    <mergeCell ref="AA35:AE35"/>
    <mergeCell ref="M20:O20"/>
    <mergeCell ref="AI9:AL9"/>
    <mergeCell ref="AK22:AK24"/>
    <mergeCell ref="L24:O24"/>
    <mergeCell ref="M7:O7"/>
    <mergeCell ref="H15:H16"/>
    <mergeCell ref="I16:I18"/>
    <mergeCell ref="M10:O10"/>
    <mergeCell ref="U24:Y24"/>
    <mergeCell ref="M27:O27"/>
    <mergeCell ref="AA26:AE26"/>
    <mergeCell ref="R39:S40"/>
    <mergeCell ref="AJ39:AJ41"/>
    <mergeCell ref="AB40:AC40"/>
    <mergeCell ref="AD40:AE40"/>
    <mergeCell ref="AG27:AK27"/>
  </mergeCells>
  <phoneticPr fontId="2"/>
  <pageMargins left="0.56000000000000005" right="0.52" top="0.54" bottom="0.4" header="0.51200000000000001" footer="0.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技術基準表紙</vt:lpstr>
      <vt:lpstr>①流出係数の計算</vt:lpstr>
      <vt:lpstr>②トレンチの計算</vt:lpstr>
      <vt:lpstr>②面積係数</vt:lpstr>
      <vt:lpstr>③トレンチの計算 (砕石)</vt:lpstr>
      <vt:lpstr>③面積係数 (砕石)</vt:lpstr>
      <vt:lpstr>浸透人孔の計算（飽和透水係数＝0.14）</vt:lpstr>
      <vt:lpstr>浸透トレンチ構造図１（参考）</vt:lpstr>
      <vt:lpstr>浸透トレンチ構造図２（参考）</vt:lpstr>
      <vt:lpstr>道路内雨水貯留施設</vt:lpstr>
      <vt:lpstr>浸透人孔構造図</vt:lpstr>
      <vt:lpstr>①流出係数の計算!Print_Area</vt:lpstr>
      <vt:lpstr>②トレンチの計算!Print_Area</vt:lpstr>
      <vt:lpstr>'③トレンチの計算 (砕石)'!Print_Area</vt:lpstr>
      <vt:lpstr>技術基準表紙!Print_Area</vt:lpstr>
      <vt:lpstr>'浸透トレンチ構造図２（参考）'!Print_Area</vt:lpstr>
      <vt:lpstr>道路内雨水貯留施設!Print_Area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st_gkoumu01</dc:creator>
  <cp:lastModifiedBy>Administrator</cp:lastModifiedBy>
  <cp:lastPrinted>2023-11-29T01:08:38Z</cp:lastPrinted>
  <dcterms:created xsi:type="dcterms:W3CDTF">2006-09-11T02:51:06Z</dcterms:created>
  <dcterms:modified xsi:type="dcterms:W3CDTF">2023-11-29T01:36:19Z</dcterms:modified>
</cp:coreProperties>
</file>